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2955" tabRatio="720" activeTab="3"/>
  </bookViews>
  <sheets>
    <sheet name="Income statement " sheetId="1" r:id="rId1"/>
    <sheet name="Balance sheet" sheetId="2" r:id="rId2"/>
    <sheet name="Changes in equity " sheetId="3" r:id="rId3"/>
    <sheet name="Cash flow" sheetId="4" r:id="rId4"/>
  </sheets>
  <definedNames>
    <definedName name="_xlnm.Print_Area" localSheetId="1">'Balance sheet'!$A$2:$H$65</definedName>
    <definedName name="_xlnm.Print_Area" localSheetId="3">'Cash flow'!$A$1:$F$71</definedName>
    <definedName name="_xlnm.Print_Area" localSheetId="2">'Changes in equity '!$A$2:$J$78</definedName>
    <definedName name="_xlnm.Print_Area" localSheetId="0">'Income statement '!$A$2:$H$65</definedName>
    <definedName name="Z_E20F9847_0E72_4B29_A8AC_46822D5A4336_.wvu.PrintArea" localSheetId="1" hidden="1">'Balance sheet'!$A$2:$H$55</definedName>
    <definedName name="Z_E20F9847_0E72_4B29_A8AC_46822D5A4336_.wvu.PrintArea" localSheetId="3" hidden="1">'Cash flow'!$A$1:$D$71</definedName>
    <definedName name="Z_E20F9847_0E72_4B29_A8AC_46822D5A4336_.wvu.PrintArea" localSheetId="2" hidden="1">'Changes in equity '!$A$2:$J$89</definedName>
    <definedName name="Z_E20F9847_0E72_4B29_A8AC_46822D5A4336_.wvu.PrintArea" localSheetId="0" hidden="1">'Income statement '!$A$2:$H$65</definedName>
  </definedNames>
  <calcPr fullCalcOnLoad="1"/>
</workbook>
</file>

<file path=xl/sharedStrings.xml><?xml version="1.0" encoding="utf-8"?>
<sst xmlns="http://schemas.openxmlformats.org/spreadsheetml/2006/main" count="196" uniqueCount="148">
  <si>
    <t>Minority interests</t>
  </si>
  <si>
    <t>RM’000</t>
  </si>
  <si>
    <t>Investment in associated companies</t>
  </si>
  <si>
    <t>Borrowings</t>
  </si>
  <si>
    <t>Term loans</t>
  </si>
  <si>
    <t>Financed by:</t>
  </si>
  <si>
    <t>Share capital</t>
  </si>
  <si>
    <t>RM'000</t>
  </si>
  <si>
    <t>Property, plant and equipment</t>
  </si>
  <si>
    <t>Inventories</t>
  </si>
  <si>
    <t>Trade and other receivables</t>
  </si>
  <si>
    <t>Trade and other payables</t>
  </si>
  <si>
    <t>Taxation</t>
  </si>
  <si>
    <t>Revenue</t>
  </si>
  <si>
    <t>Shareholders’ funds</t>
  </si>
  <si>
    <t>Current liabilities</t>
  </si>
  <si>
    <t>Current assets</t>
  </si>
  <si>
    <t>Profit before taxation</t>
  </si>
  <si>
    <t>Non-cash items</t>
  </si>
  <si>
    <t>Net change in current assets</t>
  </si>
  <si>
    <t>Tax paid</t>
  </si>
  <si>
    <t>Interest paid</t>
  </si>
  <si>
    <t>Interest received</t>
  </si>
  <si>
    <t>Expenses excluding finance</t>
  </si>
  <si>
    <t xml:space="preserve">  cost </t>
  </si>
  <si>
    <t>Other Operating Income</t>
  </si>
  <si>
    <t>Profit from Operations</t>
  </si>
  <si>
    <t>Finance Cost</t>
  </si>
  <si>
    <t>Profit after taxation</t>
  </si>
  <si>
    <t>Less: Minority interests</t>
  </si>
  <si>
    <t>Basic earnings per ordinary</t>
  </si>
  <si>
    <t>share (sen)</t>
  </si>
  <si>
    <t>ordinary share (sen)</t>
  </si>
  <si>
    <t xml:space="preserve">Diluted earnings per </t>
  </si>
  <si>
    <t xml:space="preserve">Share of results of </t>
  </si>
  <si>
    <t>Interest expense</t>
  </si>
  <si>
    <t>Interest income</t>
  </si>
  <si>
    <t>Dividend received</t>
  </si>
  <si>
    <t>Proceeds from sale of property, plant and equipment</t>
  </si>
  <si>
    <t>Purchase of property, plant and equipment</t>
  </si>
  <si>
    <t>Adjustments for:</t>
  </si>
  <si>
    <t>Operating profit before working capital changes</t>
  </si>
  <si>
    <t>Changes in working capital:</t>
  </si>
  <si>
    <t>Cash and cash equivalents comprise:</t>
  </si>
  <si>
    <t>Deposits and bank balances</t>
  </si>
  <si>
    <t>Capital</t>
  </si>
  <si>
    <t>Share</t>
  </si>
  <si>
    <t>Premium</t>
  </si>
  <si>
    <t>Revaluation</t>
  </si>
  <si>
    <t>Retained</t>
  </si>
  <si>
    <t>Earnings</t>
  </si>
  <si>
    <t>Total</t>
  </si>
  <si>
    <t xml:space="preserve">Currency translation </t>
  </si>
  <si>
    <t>Reserves</t>
  </si>
  <si>
    <t>Distributable</t>
  </si>
  <si>
    <t>Capital and reserves</t>
  </si>
  <si>
    <t xml:space="preserve">Redeemable convertible </t>
  </si>
  <si>
    <t xml:space="preserve">  subordinated loans</t>
  </si>
  <si>
    <t>Foreign</t>
  </si>
  <si>
    <t>Exchange</t>
  </si>
  <si>
    <t>Non-distributable</t>
  </si>
  <si>
    <t xml:space="preserve">  differences </t>
  </si>
  <si>
    <t>Capital*</t>
  </si>
  <si>
    <t>Reserve</t>
  </si>
  <si>
    <t xml:space="preserve">Net profit </t>
  </si>
  <si>
    <t>As at</t>
  </si>
  <si>
    <t>ended</t>
  </si>
  <si>
    <t>Net profit for the period</t>
  </si>
  <si>
    <t>Cash flows from operating activities</t>
  </si>
  <si>
    <t>Cash flows from investing activities</t>
  </si>
  <si>
    <t>Cash flows from financing activities</t>
  </si>
  <si>
    <t>Drawdown of term loans</t>
  </si>
  <si>
    <t>Effects of exchange rate changes</t>
  </si>
  <si>
    <t>Cash generated from operations</t>
  </si>
  <si>
    <t>Condensed Consolidated Income Statements</t>
  </si>
  <si>
    <t>Capital**</t>
  </si>
  <si>
    <t>** - The non-distributable capital reserves mainly consist of share premium of another company that</t>
  </si>
  <si>
    <t xml:space="preserve">       merged with the Group in 1976.</t>
  </si>
  <si>
    <t>Non current liabilities</t>
  </si>
  <si>
    <t>Deposits, bank and cash balances</t>
  </si>
  <si>
    <t>Investment in jointly controlled entities</t>
  </si>
  <si>
    <t>Amount due from associated companies</t>
  </si>
  <si>
    <t>(Audited)</t>
  </si>
  <si>
    <t>Proceeds from sale of investments</t>
  </si>
  <si>
    <t>(Unaudited)</t>
  </si>
  <si>
    <t>Condensed Consolidated Balance Sheet</t>
  </si>
  <si>
    <t>- associates</t>
  </si>
  <si>
    <t xml:space="preserve">Net change in current liabilities </t>
  </si>
  <si>
    <t xml:space="preserve">  for the period</t>
  </si>
  <si>
    <t>Net cash generated from investing activities</t>
  </si>
  <si>
    <t>Net cash used in financing activities</t>
  </si>
  <si>
    <t>Net increase in cash and cash equivalents</t>
  </si>
  <si>
    <t>Designated accounts</t>
  </si>
  <si>
    <t>Pledge deposits</t>
  </si>
  <si>
    <t>Share of results in associates and jointly controlled entities</t>
  </si>
  <si>
    <t>Repayment of term loans</t>
  </si>
  <si>
    <t xml:space="preserve"> </t>
  </si>
  <si>
    <t xml:space="preserve">  jointly controlled entities</t>
  </si>
  <si>
    <t xml:space="preserve">  associated companies and </t>
  </si>
  <si>
    <t xml:space="preserve"> per share (sen) @</t>
  </si>
  <si>
    <t>31.12.04</t>
  </si>
  <si>
    <t>- subsidiaries</t>
  </si>
  <si>
    <t>Marketable securities</t>
  </si>
  <si>
    <t>At 1 January 2005</t>
  </si>
  <si>
    <t xml:space="preserve">  Others </t>
  </si>
  <si>
    <t xml:space="preserve">3 months </t>
  </si>
  <si>
    <t>quarter ended</t>
  </si>
  <si>
    <t>Cumulative</t>
  </si>
  <si>
    <t xml:space="preserve">  Gain on disposal of investments</t>
  </si>
  <si>
    <t>Deferred tax assets</t>
  </si>
  <si>
    <t>Deferred tax liabilities</t>
  </si>
  <si>
    <t>*  - The distributable capital reserves represent mainly the net gain from disposals of investments.</t>
  </si>
  <si>
    <t>At 1 February 2004</t>
  </si>
  <si>
    <t>Bank overdrafts</t>
  </si>
  <si>
    <t>Increase in equity interest</t>
  </si>
  <si>
    <t>Intangible assets</t>
  </si>
  <si>
    <t>Dividend</t>
  </si>
  <si>
    <t>Dividend income</t>
  </si>
  <si>
    <t>Dividend paid</t>
  </si>
  <si>
    <t>Dividend paid to minority shareholder</t>
  </si>
  <si>
    <t>Research and development expenses paid</t>
  </si>
  <si>
    <t>Net cash generated from operating activities</t>
  </si>
  <si>
    <t>Net current assets</t>
  </si>
  <si>
    <t xml:space="preserve">  in existing subsidiary</t>
  </si>
  <si>
    <t>Net cash outflows from acquisition of subsidiary</t>
  </si>
  <si>
    <t>Purchase of shares in joint venture company</t>
  </si>
  <si>
    <t>Deferred income</t>
  </si>
  <si>
    <t>31.12.05</t>
  </si>
  <si>
    <t>11 months</t>
  </si>
  <si>
    <t>12 months</t>
  </si>
  <si>
    <t>As at 31 December 2005</t>
  </si>
  <si>
    <t>For the year ended 31 December 2005</t>
  </si>
  <si>
    <t>At 31 December 2005</t>
  </si>
  <si>
    <t>At 31 December  2004</t>
  </si>
  <si>
    <t>Prior year adjustment</t>
  </si>
  <si>
    <t>As restated</t>
  </si>
  <si>
    <t xml:space="preserve"> in an existing subsidiary </t>
  </si>
  <si>
    <t>Quarterly report on audited consolidated results</t>
  </si>
  <si>
    <t>Condensed Audited Consolidated Statement of Changes in Equity</t>
  </si>
  <si>
    <t>Condensed Audited Consolidated Cash Flow Statement</t>
  </si>
  <si>
    <t>Cash &amp; Cash Equivalents at beginning of financial year/period</t>
  </si>
  <si>
    <t>Cash and cash equivalents at end of financial year/period</t>
  </si>
  <si>
    <t>Net cash inflows from disposal of subsidiary</t>
  </si>
  <si>
    <t>Government Compensation received</t>
  </si>
  <si>
    <t>Proceeds from issuance of preference shares</t>
  </si>
  <si>
    <t>Amount due from holding company</t>
  </si>
  <si>
    <t>Redeemable Preference Shares</t>
  </si>
  <si>
    <r>
      <t xml:space="preserve">Net </t>
    </r>
    <r>
      <rPr>
        <sz val="10"/>
        <rFont val="Courier New"/>
        <family val="3"/>
      </rPr>
      <t xml:space="preserve">assets 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</si>
</sst>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0.0"/>
    <numFmt numFmtId="179" formatCode="_(* #,##0_);_(* \(#,##0\);_(* &quot;-&quot;??_);_(@_)"/>
    <numFmt numFmtId="180" formatCode="0.00_);[Red]\(0.00\)"/>
    <numFmt numFmtId="181" formatCode="_(* #,##0.0_);_(* \(#,##0.0\);_(* &quot;-&quot;??_);_(@_)"/>
    <numFmt numFmtId="182" formatCode="#,##0.0_);\(#,##0.0\)"/>
    <numFmt numFmtId="183" formatCode="#,##0.0_);[Red]\(#,##0.0\)"/>
    <numFmt numFmtId="184" formatCode="_(* #,##0.000_);_(* \(#,##0.000\);_(* &quot;-&quot;??_);_(@_)"/>
    <numFmt numFmtId="185" formatCode="_(* #,##0.0000_);_(* \(#,##0.000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 New"/>
      <family val="3"/>
    </font>
    <font>
      <b/>
      <sz val="14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b/>
      <u val="single"/>
      <sz val="10"/>
      <name val="Courier New"/>
      <family val="3"/>
    </font>
    <font>
      <u val="single"/>
      <sz val="10"/>
      <name val="Courier New"/>
      <family val="3"/>
    </font>
    <font>
      <strike/>
      <sz val="10"/>
      <name val="Courier New"/>
      <family val="3"/>
    </font>
    <font>
      <sz val="10"/>
      <color indexed="8"/>
      <name val="Courier New"/>
      <family val="3"/>
    </font>
    <font>
      <b/>
      <sz val="11"/>
      <name val="Courier New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38" fontId="6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79" fontId="6" fillId="0" borderId="1" xfId="15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37" fontId="4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7" fontId="6" fillId="0" borderId="0" xfId="0" applyNumberFormat="1" applyFont="1" applyBorder="1" applyAlignment="1">
      <alignment vertical="center"/>
    </xf>
    <xf numFmtId="179" fontId="6" fillId="0" borderId="0" xfId="15" applyNumberFormat="1" applyFont="1" applyBorder="1" applyAlignment="1">
      <alignment/>
    </xf>
    <xf numFmtId="179" fontId="6" fillId="0" borderId="0" xfId="15" applyNumberFormat="1" applyFont="1" applyAlignment="1">
      <alignment/>
    </xf>
    <xf numFmtId="179" fontId="6" fillId="0" borderId="0" xfId="15" applyNumberFormat="1" applyFont="1" applyFill="1" applyAlignment="1">
      <alignment/>
    </xf>
    <xf numFmtId="43" fontId="5" fillId="0" borderId="0" xfId="15" applyFont="1" applyAlignment="1">
      <alignment vertical="center"/>
    </xf>
    <xf numFmtId="43" fontId="6" fillId="0" borderId="0" xfId="15" applyFont="1" applyAlignment="1">
      <alignment vertical="center"/>
    </xf>
    <xf numFmtId="43" fontId="6" fillId="0" borderId="0" xfId="15" applyFont="1" applyBorder="1" applyAlignment="1">
      <alignment vertical="center"/>
    </xf>
    <xf numFmtId="43" fontId="6" fillId="0" borderId="0" xfId="15" applyFont="1" applyBorder="1" applyAlignment="1">
      <alignment horizontal="center" vertical="center"/>
    </xf>
    <xf numFmtId="179" fontId="6" fillId="0" borderId="0" xfId="15" applyNumberFormat="1" applyFont="1" applyFill="1" applyAlignment="1">
      <alignment vertical="center"/>
    </xf>
    <xf numFmtId="179" fontId="6" fillId="0" borderId="0" xfId="15" applyNumberFormat="1" applyFont="1" applyFill="1" applyBorder="1" applyAlignment="1">
      <alignment vertical="center"/>
    </xf>
    <xf numFmtId="179" fontId="6" fillId="0" borderId="1" xfId="15" applyNumberFormat="1" applyFont="1" applyBorder="1" applyAlignment="1">
      <alignment vertical="center"/>
    </xf>
    <xf numFmtId="179" fontId="6" fillId="0" borderId="0" xfId="15" applyNumberFormat="1" applyFont="1" applyBorder="1" applyAlignment="1">
      <alignment vertical="center"/>
    </xf>
    <xf numFmtId="179" fontId="6" fillId="0" borderId="0" xfId="15" applyNumberFormat="1" applyFont="1" applyAlignment="1">
      <alignment vertical="center"/>
    </xf>
    <xf numFmtId="38" fontId="6" fillId="0" borderId="0" xfId="0" applyNumberFormat="1" applyFont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6" fillId="0" borderId="0" xfId="0" applyNumberFormat="1" applyFont="1" applyAlignment="1">
      <alignment horizontal="centerContinuous" vertical="center"/>
    </xf>
    <xf numFmtId="38" fontId="6" fillId="0" borderId="0" xfId="0" applyNumberFormat="1" applyFont="1" applyFill="1" applyAlignment="1">
      <alignment horizontal="center" vertical="center"/>
    </xf>
    <xf numFmtId="38" fontId="6" fillId="0" borderId="0" xfId="0" applyNumberFormat="1" applyFont="1" applyBorder="1" applyAlignment="1">
      <alignment vertical="center"/>
    </xf>
    <xf numFmtId="38" fontId="6" fillId="0" borderId="0" xfId="0" applyNumberFormat="1" applyFont="1" applyBorder="1" applyAlignment="1">
      <alignment horizontal="centerContinuous" vertical="center"/>
    </xf>
    <xf numFmtId="38" fontId="0" fillId="0" borderId="0" xfId="0" applyNumberFormat="1" applyFont="1" applyAlignment="1">
      <alignment vertical="center"/>
    </xf>
    <xf numFmtId="43" fontId="6" fillId="0" borderId="0" xfId="15" applyFont="1" applyAlignment="1" quotePrefix="1">
      <alignment vertical="center"/>
    </xf>
    <xf numFmtId="179" fontId="0" fillId="0" borderId="0" xfId="15" applyNumberFormat="1" applyFont="1" applyAlignment="1">
      <alignment vertical="center"/>
    </xf>
    <xf numFmtId="179" fontId="6" fillId="0" borderId="1" xfId="15" applyNumberFormat="1" applyFont="1" applyFill="1" applyBorder="1" applyAlignment="1">
      <alignment vertical="center"/>
    </xf>
    <xf numFmtId="179" fontId="7" fillId="0" borderId="0" xfId="15" applyNumberFormat="1" applyFont="1" applyAlignment="1">
      <alignment vertical="center"/>
    </xf>
    <xf numFmtId="179" fontId="6" fillId="0" borderId="0" xfId="15" applyNumberFormat="1" applyFont="1" applyAlignment="1" quotePrefix="1">
      <alignment vertical="center"/>
    </xf>
    <xf numFmtId="179" fontId="0" fillId="0" borderId="0" xfId="15" applyNumberFormat="1" applyFont="1" applyAlignment="1">
      <alignment vertical="center"/>
    </xf>
    <xf numFmtId="179" fontId="7" fillId="0" borderId="0" xfId="15" applyNumberFormat="1" applyFont="1" applyAlignment="1">
      <alignment vertical="center"/>
    </xf>
    <xf numFmtId="179" fontId="7" fillId="0" borderId="0" xfId="15" applyNumberFormat="1" applyFont="1" applyFill="1" applyAlignment="1">
      <alignment vertical="center"/>
    </xf>
    <xf numFmtId="43" fontId="6" fillId="0" borderId="0" xfId="15" applyFont="1" applyAlignment="1">
      <alignment/>
    </xf>
    <xf numFmtId="43" fontId="6" fillId="0" borderId="0" xfId="15" applyFont="1" applyAlignment="1" quotePrefix="1">
      <alignment/>
    </xf>
    <xf numFmtId="43" fontId="5" fillId="0" borderId="0" xfId="15" applyFont="1" applyAlignment="1">
      <alignment/>
    </xf>
    <xf numFmtId="37" fontId="7" fillId="0" borderId="0" xfId="0" applyNumberFormat="1" applyFont="1" applyBorder="1" applyAlignment="1">
      <alignment horizontal="center" vertical="center"/>
    </xf>
    <xf numFmtId="43" fontId="7" fillId="0" borderId="0" xfId="15" applyFont="1" applyAlignment="1">
      <alignment vertical="center"/>
    </xf>
    <xf numFmtId="4" fontId="6" fillId="0" borderId="0" xfId="0" applyNumberFormat="1" applyFont="1" applyAlignment="1">
      <alignment vertical="center"/>
    </xf>
    <xf numFmtId="38" fontId="7" fillId="0" borderId="0" xfId="0" applyNumberFormat="1" applyFont="1" applyFill="1" applyAlignment="1">
      <alignment horizontal="center" vertical="center"/>
    </xf>
    <xf numFmtId="38" fontId="7" fillId="0" borderId="0" xfId="0" applyNumberFormat="1" applyFont="1" applyAlignment="1">
      <alignment horizontal="centerContinuous" vertical="center"/>
    </xf>
    <xf numFmtId="15" fontId="8" fillId="0" borderId="0" xfId="0" applyNumberFormat="1" applyFont="1" applyAlignment="1" quotePrefix="1">
      <alignment horizontal="center"/>
    </xf>
    <xf numFmtId="38" fontId="8" fillId="0" borderId="0" xfId="0" applyNumberFormat="1" applyFont="1" applyAlignment="1">
      <alignment horizontal="centerContinuous" vertical="center"/>
    </xf>
    <xf numFmtId="38" fontId="7" fillId="0" borderId="0" xfId="0" applyNumberFormat="1" applyFont="1" applyBorder="1" applyAlignment="1">
      <alignment horizontal="center" vertical="center"/>
    </xf>
    <xf numFmtId="38" fontId="7" fillId="0" borderId="0" xfId="0" applyNumberFormat="1" applyFont="1" applyBorder="1" applyAlignment="1">
      <alignment horizontal="centerContinuous" vertical="center"/>
    </xf>
    <xf numFmtId="37" fontId="7" fillId="0" borderId="0" xfId="0" applyNumberFormat="1" applyFont="1" applyBorder="1" applyAlignment="1" quotePrefix="1">
      <alignment horizontal="center" vertical="center"/>
    </xf>
    <xf numFmtId="179" fontId="6" fillId="0" borderId="2" xfId="15" applyNumberFormat="1" applyFont="1" applyFill="1" applyBorder="1" applyAlignment="1">
      <alignment vertical="center"/>
    </xf>
    <xf numFmtId="179" fontId="6" fillId="0" borderId="2" xfId="15" applyNumberFormat="1" applyFont="1" applyBorder="1" applyAlignment="1">
      <alignment vertical="center"/>
    </xf>
    <xf numFmtId="37" fontId="8" fillId="0" borderId="0" xfId="0" applyNumberFormat="1" applyFont="1" applyFill="1" applyAlignment="1">
      <alignment horizontal="center" vertical="center"/>
    </xf>
    <xf numFmtId="37" fontId="7" fillId="0" borderId="0" xfId="0" applyNumberFormat="1" applyFont="1" applyFill="1" applyAlignment="1">
      <alignment horizontal="center" vertical="center"/>
    </xf>
    <xf numFmtId="37" fontId="7" fillId="0" borderId="0" xfId="0" applyNumberFormat="1" applyFont="1" applyFill="1" applyBorder="1" applyAlignment="1">
      <alignment horizontal="center" vertical="center"/>
    </xf>
    <xf numFmtId="179" fontId="0" fillId="0" borderId="0" xfId="15" applyNumberFormat="1" applyFont="1" applyFill="1" applyAlignment="1">
      <alignment vertical="center"/>
    </xf>
    <xf numFmtId="37" fontId="9" fillId="0" borderId="0" xfId="0" applyNumberFormat="1" applyFont="1" applyFill="1" applyAlignment="1">
      <alignment horizontal="center" vertical="center"/>
    </xf>
    <xf numFmtId="179" fontId="6" fillId="0" borderId="0" xfId="0" applyNumberFormat="1" applyFont="1" applyAlignment="1">
      <alignment/>
    </xf>
    <xf numFmtId="43" fontId="6" fillId="0" borderId="0" xfId="15" applyFont="1" applyFill="1" applyAlignment="1">
      <alignment/>
    </xf>
    <xf numFmtId="179" fontId="6" fillId="0" borderId="2" xfId="15" applyNumberFormat="1" applyFont="1" applyFill="1" applyBorder="1" applyAlignment="1">
      <alignment/>
    </xf>
    <xf numFmtId="0" fontId="6" fillId="0" borderId="0" xfId="0" applyFont="1" applyFill="1" applyAlignment="1">
      <alignment/>
    </xf>
    <xf numFmtId="43" fontId="6" fillId="0" borderId="0" xfId="15" applyFont="1" applyAlignment="1" quotePrefix="1">
      <alignment horizontal="left" vertical="center" indent="1"/>
    </xf>
    <xf numFmtId="179" fontId="10" fillId="0" borderId="0" xfId="15" applyNumberFormat="1" applyFont="1" applyFill="1" applyBorder="1" applyAlignment="1">
      <alignment vertical="center"/>
    </xf>
    <xf numFmtId="43" fontId="6" fillId="0" borderId="0" xfId="15" applyFont="1" applyFill="1" applyAlignment="1">
      <alignment horizontal="center" vertical="center"/>
    </xf>
    <xf numFmtId="179" fontId="6" fillId="0" borderId="0" xfId="15" applyNumberFormat="1" applyFont="1" applyFill="1" applyAlignment="1">
      <alignment horizontal="center" vertical="center"/>
    </xf>
    <xf numFmtId="179" fontId="6" fillId="0" borderId="1" xfId="15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indent="1"/>
    </xf>
    <xf numFmtId="179" fontId="0" fillId="0" borderId="0" xfId="15" applyNumberFormat="1" applyFont="1" applyFill="1" applyAlignment="1">
      <alignment vertical="center"/>
    </xf>
    <xf numFmtId="43" fontId="6" fillId="0" borderId="0" xfId="15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left"/>
    </xf>
    <xf numFmtId="179" fontId="7" fillId="0" borderId="0" xfId="15" applyNumberFormat="1" applyFont="1" applyFill="1" applyAlignment="1">
      <alignment horizontal="right" vertical="center"/>
    </xf>
    <xf numFmtId="43" fontId="6" fillId="0" borderId="0" xfId="15" applyNumberFormat="1" applyFont="1" applyFill="1" applyAlignment="1">
      <alignment vertical="center"/>
    </xf>
    <xf numFmtId="179" fontId="6" fillId="0" borderId="0" xfId="15" applyNumberFormat="1" applyFont="1" applyFill="1" applyBorder="1" applyAlignment="1">
      <alignment/>
    </xf>
    <xf numFmtId="179" fontId="6" fillId="0" borderId="1" xfId="15" applyNumberFormat="1" applyFont="1" applyFill="1" applyBorder="1" applyAlignment="1">
      <alignment/>
    </xf>
    <xf numFmtId="179" fontId="6" fillId="0" borderId="0" xfId="0" applyNumberFormat="1" applyFont="1" applyFill="1" applyAlignment="1">
      <alignment/>
    </xf>
    <xf numFmtId="43" fontId="6" fillId="0" borderId="0" xfId="15" applyFont="1" applyFill="1" applyAlignment="1">
      <alignment vertical="center"/>
    </xf>
    <xf numFmtId="37" fontId="4" fillId="0" borderId="0" xfId="0" applyNumberFormat="1" applyFont="1" applyFill="1" applyAlignment="1">
      <alignment vertical="center"/>
    </xf>
    <xf numFmtId="37" fontId="4" fillId="0" borderId="0" xfId="0" applyNumberFormat="1" applyFont="1" applyFill="1" applyBorder="1" applyAlignment="1">
      <alignment vertical="center"/>
    </xf>
    <xf numFmtId="37" fontId="7" fillId="0" borderId="0" xfId="0" applyNumberFormat="1" applyFont="1" applyFill="1" applyBorder="1" applyAlignment="1" quotePrefix="1">
      <alignment horizontal="center" vertical="center"/>
    </xf>
    <xf numFmtId="37" fontId="6" fillId="0" borderId="0" xfId="0" applyNumberFormat="1" applyFont="1" applyFill="1" applyAlignment="1">
      <alignment vertical="center"/>
    </xf>
    <xf numFmtId="43" fontId="5" fillId="0" borderId="0" xfId="15" applyFont="1" applyFill="1" applyAlignment="1">
      <alignment vertical="center"/>
    </xf>
    <xf numFmtId="43" fontId="7" fillId="0" borderId="0" xfId="15" applyFont="1" applyFill="1" applyAlignment="1">
      <alignment vertical="center"/>
    </xf>
    <xf numFmtId="0" fontId="7" fillId="0" borderId="0" xfId="0" applyFont="1" applyFill="1" applyAlignment="1">
      <alignment vertical="center"/>
    </xf>
    <xf numFmtId="37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 quotePrefix="1">
      <alignment horizontal="center" vertical="center"/>
    </xf>
    <xf numFmtId="43" fontId="6" fillId="0" borderId="0" xfId="15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3" fontId="7" fillId="0" borderId="0" xfId="15" applyFont="1" applyFill="1" applyBorder="1" applyAlignment="1">
      <alignment vertical="center"/>
    </xf>
    <xf numFmtId="179" fontId="7" fillId="0" borderId="1" xfId="15" applyNumberFormat="1" applyFont="1" applyFill="1" applyBorder="1" applyAlignment="1">
      <alignment vertical="center"/>
    </xf>
    <xf numFmtId="179" fontId="7" fillId="0" borderId="2" xfId="15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9" fontId="6" fillId="0" borderId="0" xfId="0" applyNumberFormat="1" applyFont="1" applyFill="1" applyAlignment="1">
      <alignment vertical="center"/>
    </xf>
    <xf numFmtId="179" fontId="7" fillId="0" borderId="0" xfId="15" applyNumberFormat="1" applyFont="1" applyFill="1" applyBorder="1" applyAlignment="1">
      <alignment vertical="center"/>
    </xf>
    <xf numFmtId="43" fontId="6" fillId="0" borderId="0" xfId="15" applyFont="1" applyFill="1" applyAlignment="1">
      <alignment horizontal="left"/>
    </xf>
    <xf numFmtId="15" fontId="8" fillId="0" borderId="0" xfId="0" applyNumberFormat="1" applyFont="1" applyFill="1" applyAlignment="1" quotePrefix="1">
      <alignment horizontal="center"/>
    </xf>
    <xf numFmtId="38" fontId="7" fillId="0" borderId="0" xfId="0" applyNumberFormat="1" applyFont="1" applyFill="1" applyBorder="1" applyAlignment="1">
      <alignment horizontal="center" vertical="center"/>
    </xf>
    <xf numFmtId="37" fontId="1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7" fontId="6" fillId="0" borderId="0" xfId="0" applyNumberFormat="1" applyFont="1" applyFill="1" applyBorder="1" applyAlignment="1">
      <alignment vertical="center"/>
    </xf>
    <xf numFmtId="9" fontId="6" fillId="0" borderId="0" xfId="19" applyFont="1" applyFill="1" applyAlignment="1">
      <alignment vertical="center"/>
    </xf>
    <xf numFmtId="0" fontId="7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1"/>
  <sheetViews>
    <sheetView workbookViewId="0" topLeftCell="A40">
      <selection activeCell="A25" sqref="A25"/>
    </sheetView>
  </sheetViews>
  <sheetFormatPr defaultColWidth="9.140625" defaultRowHeight="12.75"/>
  <cols>
    <col min="1" max="1" width="39.57421875" style="1" customWidth="1"/>
    <col min="2" max="2" width="14.57421875" style="81" customWidth="1"/>
    <col min="3" max="3" width="1.7109375" style="10" customWidth="1"/>
    <col min="4" max="4" width="14.57421875" style="81" customWidth="1"/>
    <col min="5" max="5" width="1.7109375" style="82" customWidth="1"/>
    <col min="6" max="6" width="14.57421875" style="81" customWidth="1"/>
    <col min="7" max="7" width="1.7109375" style="82" customWidth="1"/>
    <col min="8" max="8" width="14.57421875" style="81" customWidth="1"/>
    <col min="9" max="9" width="11.28125" style="1" bestFit="1" customWidth="1"/>
    <col min="10" max="10" width="9.140625" style="1" customWidth="1"/>
    <col min="11" max="11" width="13.28125" style="1" customWidth="1"/>
    <col min="12" max="16384" width="9.140625" style="1" customWidth="1"/>
  </cols>
  <sheetData>
    <row r="2" spans="1:8" ht="19.5">
      <c r="A2" s="17" t="s">
        <v>74</v>
      </c>
      <c r="G2" s="101"/>
      <c r="H2" s="101"/>
    </row>
    <row r="3" spans="1:8" ht="19.5">
      <c r="A3" s="17" t="s">
        <v>137</v>
      </c>
      <c r="G3" s="101"/>
      <c r="H3" s="101"/>
    </row>
    <row r="4" spans="1:9" ht="19.5">
      <c r="A4" s="17" t="s">
        <v>131</v>
      </c>
      <c r="B4" s="82"/>
      <c r="D4" s="82"/>
      <c r="F4" s="82"/>
      <c r="H4" s="82"/>
      <c r="I4" s="2"/>
    </row>
    <row r="5" spans="1:9" ht="15" customHeight="1">
      <c r="A5" s="17"/>
      <c r="B5" s="82"/>
      <c r="D5" s="82"/>
      <c r="F5" s="102"/>
      <c r="H5" s="57"/>
      <c r="I5" s="2"/>
    </row>
    <row r="6" spans="1:9" s="11" customFormat="1" ht="13.5">
      <c r="A6" s="45"/>
      <c r="B6" s="57" t="s">
        <v>105</v>
      </c>
      <c r="C6" s="60"/>
      <c r="D6" s="57" t="s">
        <v>105</v>
      </c>
      <c r="E6" s="60"/>
      <c r="F6" s="57" t="s">
        <v>107</v>
      </c>
      <c r="G6" s="60"/>
      <c r="H6" s="57" t="s">
        <v>107</v>
      </c>
      <c r="I6" s="46"/>
    </row>
    <row r="7" spans="1:9" s="11" customFormat="1" ht="13.5">
      <c r="A7" s="45"/>
      <c r="B7" s="56" t="s">
        <v>106</v>
      </c>
      <c r="D7" s="56" t="s">
        <v>106</v>
      </c>
      <c r="E7" s="56"/>
      <c r="F7" s="56" t="s">
        <v>129</v>
      </c>
      <c r="G7" s="73"/>
      <c r="H7" s="56" t="s">
        <v>128</v>
      </c>
      <c r="I7" s="46"/>
    </row>
    <row r="8" spans="2:8" s="11" customFormat="1" ht="13.5">
      <c r="B8" s="56" t="s">
        <v>127</v>
      </c>
      <c r="C8" s="58"/>
      <c r="D8" s="56" t="s">
        <v>100</v>
      </c>
      <c r="E8" s="58"/>
      <c r="F8" s="56" t="s">
        <v>127</v>
      </c>
      <c r="G8" s="58"/>
      <c r="H8" s="56" t="s">
        <v>100</v>
      </c>
    </row>
    <row r="9" spans="1:8" s="11" customFormat="1" ht="13.5">
      <c r="A9" s="12"/>
      <c r="B9" s="58" t="s">
        <v>7</v>
      </c>
      <c r="C9" s="44"/>
      <c r="D9" s="58" t="s">
        <v>7</v>
      </c>
      <c r="E9" s="58"/>
      <c r="F9" s="58" t="s">
        <v>7</v>
      </c>
      <c r="G9" s="58"/>
      <c r="H9" s="58" t="s">
        <v>7</v>
      </c>
    </row>
    <row r="10" spans="1:8" s="11" customFormat="1" ht="13.5">
      <c r="A10" s="12"/>
      <c r="B10" s="83" t="s">
        <v>84</v>
      </c>
      <c r="C10" s="44"/>
      <c r="D10" s="83" t="s">
        <v>84</v>
      </c>
      <c r="E10" s="58"/>
      <c r="F10" s="83" t="s">
        <v>82</v>
      </c>
      <c r="G10" s="58"/>
      <c r="H10" s="83" t="s">
        <v>82</v>
      </c>
    </row>
    <row r="11" spans="2:8" s="11" customFormat="1" ht="13.5">
      <c r="B11" s="84"/>
      <c r="C11" s="13"/>
      <c r="D11" s="84"/>
      <c r="E11" s="103"/>
      <c r="F11" s="84"/>
      <c r="G11" s="103"/>
      <c r="H11" s="84"/>
    </row>
    <row r="12" spans="1:8" s="11" customFormat="1" ht="13.5">
      <c r="A12" s="18" t="s">
        <v>13</v>
      </c>
      <c r="B12" s="21">
        <v>521601</v>
      </c>
      <c r="C12" s="22"/>
      <c r="D12" s="68">
        <v>409034</v>
      </c>
      <c r="E12" s="22"/>
      <c r="F12" s="21">
        <v>1929127</v>
      </c>
      <c r="G12" s="22">
        <v>680</v>
      </c>
      <c r="H12" s="68">
        <v>1378475</v>
      </c>
    </row>
    <row r="13" spans="1:8" s="11" customFormat="1" ht="13.5">
      <c r="A13" s="18"/>
      <c r="B13" s="21"/>
      <c r="C13" s="22"/>
      <c r="D13" s="21"/>
      <c r="E13" s="22"/>
      <c r="F13" s="21"/>
      <c r="G13" s="22"/>
      <c r="H13" s="21"/>
    </row>
    <row r="14" spans="1:8" s="11" customFormat="1" ht="13.5">
      <c r="A14" s="18" t="s">
        <v>23</v>
      </c>
      <c r="B14" s="21"/>
      <c r="C14" s="22"/>
      <c r="D14" s="21"/>
      <c r="E14" s="22"/>
      <c r="F14" s="21"/>
      <c r="G14" s="22"/>
      <c r="H14" s="21"/>
    </row>
    <row r="15" spans="1:8" s="11" customFormat="1" ht="13.5">
      <c r="A15" s="18" t="s">
        <v>24</v>
      </c>
      <c r="B15" s="21">
        <v>-435611</v>
      </c>
      <c r="C15" s="22"/>
      <c r="D15" s="68">
        <v>-350852</v>
      </c>
      <c r="E15" s="22"/>
      <c r="F15" s="21">
        <v>-1629252</v>
      </c>
      <c r="G15" s="22"/>
      <c r="H15" s="68">
        <v>-1145686</v>
      </c>
    </row>
    <row r="16" spans="1:8" s="11" customFormat="1" ht="13.5">
      <c r="A16" s="18"/>
      <c r="B16" s="21"/>
      <c r="C16" s="22"/>
      <c r="D16" s="21"/>
      <c r="E16" s="22"/>
      <c r="F16" s="21"/>
      <c r="G16" s="22"/>
      <c r="H16" s="21"/>
    </row>
    <row r="17" spans="1:8" s="11" customFormat="1" ht="13.5">
      <c r="A17" s="18" t="s">
        <v>25</v>
      </c>
      <c r="B17" s="21"/>
      <c r="C17" s="22"/>
      <c r="D17" s="21"/>
      <c r="E17" s="22"/>
      <c r="F17" s="21"/>
      <c r="G17" s="22"/>
      <c r="H17" s="21"/>
    </row>
    <row r="18" spans="1:8" s="11" customFormat="1" ht="13.5">
      <c r="A18" s="18" t="s">
        <v>108</v>
      </c>
      <c r="B18" s="21">
        <v>0</v>
      </c>
      <c r="C18" s="22"/>
      <c r="D18" s="21">
        <v>0</v>
      </c>
      <c r="E18" s="22"/>
      <c r="F18" s="21">
        <v>195193</v>
      </c>
      <c r="G18" s="22"/>
      <c r="H18" s="21">
        <v>108018</v>
      </c>
    </row>
    <row r="19" spans="1:8" s="11" customFormat="1" ht="13.5">
      <c r="A19" s="18" t="s">
        <v>104</v>
      </c>
      <c r="B19" s="35">
        <v>24134</v>
      </c>
      <c r="C19" s="22"/>
      <c r="D19" s="69">
        <v>12417</v>
      </c>
      <c r="E19" s="22"/>
      <c r="F19" s="35">
        <v>43395</v>
      </c>
      <c r="G19" s="22"/>
      <c r="H19" s="69">
        <v>42257</v>
      </c>
    </row>
    <row r="20" spans="1:8" s="11" customFormat="1" ht="13.5">
      <c r="A20" s="18"/>
      <c r="B20" s="22"/>
      <c r="C20" s="24"/>
      <c r="D20" s="22"/>
      <c r="E20" s="22"/>
      <c r="F20" s="22"/>
      <c r="G20" s="22"/>
      <c r="H20" s="22"/>
    </row>
    <row r="21" spans="1:8" s="11" customFormat="1" ht="13.5">
      <c r="A21" s="18" t="s">
        <v>26</v>
      </c>
      <c r="B21" s="22">
        <f>SUM(B12:B19)</f>
        <v>110124</v>
      </c>
      <c r="C21" s="24"/>
      <c r="D21" s="22">
        <f>SUM(D12:D19)</f>
        <v>70599</v>
      </c>
      <c r="E21" s="22"/>
      <c r="F21" s="22">
        <f>SUM(F12:F19)</f>
        <v>538463</v>
      </c>
      <c r="G21" s="22"/>
      <c r="H21" s="22">
        <f>SUM(H12:H19)</f>
        <v>383064</v>
      </c>
    </row>
    <row r="22" spans="1:8" s="11" customFormat="1" ht="13.5">
      <c r="A22" s="18"/>
      <c r="B22" s="21"/>
      <c r="C22" s="24"/>
      <c r="D22" s="21"/>
      <c r="E22" s="22"/>
      <c r="F22" s="21"/>
      <c r="G22" s="22"/>
      <c r="H22" s="21"/>
    </row>
    <row r="23" spans="1:8" s="11" customFormat="1" ht="13.5">
      <c r="A23" s="18" t="s">
        <v>27</v>
      </c>
      <c r="B23" s="25">
        <v>-42216</v>
      </c>
      <c r="C23" s="24"/>
      <c r="D23" s="68">
        <v>-45504</v>
      </c>
      <c r="E23" s="22"/>
      <c r="F23" s="21">
        <v>-165452</v>
      </c>
      <c r="G23" s="22"/>
      <c r="H23" s="68">
        <v>-176947</v>
      </c>
    </row>
    <row r="24" spans="1:8" s="11" customFormat="1" ht="13.5">
      <c r="A24" s="18"/>
      <c r="B24" s="25"/>
      <c r="C24" s="24"/>
      <c r="D24" s="21"/>
      <c r="E24" s="22"/>
      <c r="F24" s="21"/>
      <c r="G24" s="22"/>
      <c r="H24" s="21"/>
    </row>
    <row r="25" spans="1:8" s="11" customFormat="1" ht="13.5">
      <c r="A25" s="18" t="s">
        <v>34</v>
      </c>
      <c r="B25" s="25"/>
      <c r="C25" s="24"/>
      <c r="D25" s="21"/>
      <c r="E25" s="22"/>
      <c r="F25" s="21"/>
      <c r="G25" s="22"/>
      <c r="H25" s="21"/>
    </row>
    <row r="26" spans="1:8" s="11" customFormat="1" ht="13.5">
      <c r="A26" s="18" t="s">
        <v>98</v>
      </c>
      <c r="B26" s="25"/>
      <c r="C26" s="24"/>
      <c r="D26" s="21"/>
      <c r="E26" s="22"/>
      <c r="F26" s="21"/>
      <c r="G26" s="22"/>
      <c r="H26" s="21"/>
    </row>
    <row r="27" spans="1:8" s="11" customFormat="1" ht="13.5">
      <c r="A27" s="18" t="s">
        <v>97</v>
      </c>
      <c r="B27" s="23">
        <v>55319</v>
      </c>
      <c r="C27" s="24"/>
      <c r="D27" s="69">
        <v>65273</v>
      </c>
      <c r="E27" s="22"/>
      <c r="F27" s="35">
        <v>241800</v>
      </c>
      <c r="G27" s="22"/>
      <c r="H27" s="69">
        <v>252793</v>
      </c>
    </row>
    <row r="28" spans="1:8" s="11" customFormat="1" ht="13.5">
      <c r="A28" s="18"/>
      <c r="B28" s="22"/>
      <c r="C28" s="24"/>
      <c r="D28" s="22"/>
      <c r="E28" s="22"/>
      <c r="F28" s="22"/>
      <c r="G28" s="22"/>
      <c r="H28" s="22"/>
    </row>
    <row r="29" spans="1:8" s="11" customFormat="1" ht="13.5">
      <c r="A29" s="18" t="s">
        <v>17</v>
      </c>
      <c r="B29" s="22">
        <f>SUM(B21:B27)</f>
        <v>123227</v>
      </c>
      <c r="C29" s="24"/>
      <c r="D29" s="22">
        <f>SUM(D21:D27)</f>
        <v>90368</v>
      </c>
      <c r="E29" s="22"/>
      <c r="F29" s="22">
        <f>SUM(F21:F27)</f>
        <v>614811</v>
      </c>
      <c r="G29" s="22"/>
      <c r="H29" s="22">
        <f>SUM(H21:H27)</f>
        <v>458910</v>
      </c>
    </row>
    <row r="30" spans="1:8" s="11" customFormat="1" ht="13.5">
      <c r="A30" s="18"/>
      <c r="B30" s="21"/>
      <c r="C30" s="24"/>
      <c r="D30" s="21"/>
      <c r="E30" s="22"/>
      <c r="F30" s="21"/>
      <c r="G30" s="22"/>
      <c r="H30" s="21"/>
    </row>
    <row r="31" spans="1:8" s="11" customFormat="1" ht="13.5">
      <c r="A31" s="18" t="s">
        <v>12</v>
      </c>
      <c r="B31" s="66"/>
      <c r="C31" s="24"/>
      <c r="D31" s="66"/>
      <c r="E31" s="22"/>
      <c r="F31" s="66"/>
      <c r="G31" s="22"/>
      <c r="H31" s="66"/>
    </row>
    <row r="32" spans="1:8" s="11" customFormat="1" ht="13.5">
      <c r="A32" s="65" t="s">
        <v>101</v>
      </c>
      <c r="B32" s="22">
        <v>-13947</v>
      </c>
      <c r="C32" s="24"/>
      <c r="D32" s="68">
        <v>-458</v>
      </c>
      <c r="E32" s="22"/>
      <c r="F32" s="22">
        <v>-53724</v>
      </c>
      <c r="G32" s="22"/>
      <c r="H32" s="68">
        <v>-22111</v>
      </c>
    </row>
    <row r="33" spans="1:8" s="11" customFormat="1" ht="13.5">
      <c r="A33" s="65" t="s">
        <v>86</v>
      </c>
      <c r="B33" s="35">
        <v>-18466</v>
      </c>
      <c r="C33" s="24"/>
      <c r="D33" s="69">
        <v>-20991</v>
      </c>
      <c r="E33" s="22"/>
      <c r="F33" s="35">
        <v>-79884</v>
      </c>
      <c r="G33" s="22"/>
      <c r="H33" s="69">
        <v>-75495</v>
      </c>
    </row>
    <row r="34" spans="1:8" s="11" customFormat="1" ht="13.5">
      <c r="A34" s="18"/>
      <c r="B34" s="22"/>
      <c r="C34" s="24"/>
      <c r="D34" s="22"/>
      <c r="E34" s="22"/>
      <c r="F34" s="22"/>
      <c r="G34" s="22"/>
      <c r="H34" s="22"/>
    </row>
    <row r="35" spans="1:8" s="11" customFormat="1" ht="13.5">
      <c r="A35" s="18" t="s">
        <v>28</v>
      </c>
      <c r="B35" s="22">
        <f>SUM(B29:B33)</f>
        <v>90814</v>
      </c>
      <c r="C35" s="24"/>
      <c r="D35" s="22">
        <f>SUM(D29:D33)</f>
        <v>68919</v>
      </c>
      <c r="E35" s="22"/>
      <c r="F35" s="22">
        <f>SUM(F29:F33)</f>
        <v>481203</v>
      </c>
      <c r="G35" s="22"/>
      <c r="H35" s="22">
        <f>SUM(H29:H33)</f>
        <v>361304</v>
      </c>
    </row>
    <row r="36" spans="1:8" s="11" customFormat="1" ht="13.5">
      <c r="A36" s="18"/>
      <c r="B36" s="21"/>
      <c r="C36" s="24"/>
      <c r="D36" s="21"/>
      <c r="E36" s="22"/>
      <c r="F36" s="21"/>
      <c r="G36" s="22"/>
      <c r="H36" s="21"/>
    </row>
    <row r="37" spans="1:8" s="11" customFormat="1" ht="13.5">
      <c r="A37" s="18" t="s">
        <v>29</v>
      </c>
      <c r="B37" s="23">
        <v>-40378</v>
      </c>
      <c r="C37" s="24"/>
      <c r="D37" s="69">
        <v>-20055</v>
      </c>
      <c r="E37" s="22"/>
      <c r="F37" s="35">
        <v>-100315</v>
      </c>
      <c r="G37" s="22"/>
      <c r="H37" s="69">
        <v>-70499</v>
      </c>
    </row>
    <row r="38" spans="1:8" s="11" customFormat="1" ht="13.5">
      <c r="A38" s="18"/>
      <c r="B38" s="22"/>
      <c r="C38" s="24"/>
      <c r="D38" s="22"/>
      <c r="E38" s="22"/>
      <c r="F38" s="22"/>
      <c r="G38" s="22"/>
      <c r="H38" s="22"/>
    </row>
    <row r="39" spans="1:8" s="11" customFormat="1" ht="14.25" thickBot="1">
      <c r="A39" s="19" t="s">
        <v>67</v>
      </c>
      <c r="B39" s="54">
        <f>SUM(B35:B37)</f>
        <v>50436</v>
      </c>
      <c r="C39" s="24"/>
      <c r="D39" s="54">
        <f>SUM(D35:D37)</f>
        <v>48864</v>
      </c>
      <c r="E39" s="22"/>
      <c r="F39" s="54">
        <f>SUM(F35:F37)</f>
        <v>380888</v>
      </c>
      <c r="G39" s="22"/>
      <c r="H39" s="54">
        <f>SUM(H35:H37)</f>
        <v>290805</v>
      </c>
    </row>
    <row r="40" spans="1:8" s="11" customFormat="1" ht="14.25" thickTop="1">
      <c r="A40" s="18"/>
      <c r="B40" s="21"/>
      <c r="C40" s="24"/>
      <c r="D40" s="21"/>
      <c r="E40" s="22"/>
      <c r="F40" s="21"/>
      <c r="G40" s="22"/>
      <c r="H40" s="21"/>
    </row>
    <row r="41" spans="1:8" s="11" customFormat="1" ht="13.5">
      <c r="A41" s="18" t="s">
        <v>30</v>
      </c>
      <c r="B41" s="21"/>
      <c r="C41" s="24"/>
      <c r="D41" s="21"/>
      <c r="E41" s="22"/>
      <c r="F41" s="21"/>
      <c r="G41" s="22"/>
      <c r="H41" s="21"/>
    </row>
    <row r="42" spans="1:8" s="73" customFormat="1" ht="13.5">
      <c r="A42" s="80" t="s">
        <v>31</v>
      </c>
      <c r="B42" s="67">
        <f>+B39/1522529.276*100</f>
        <v>3.312645661074303</v>
      </c>
      <c r="C42" s="72"/>
      <c r="D42" s="67">
        <f>+D39/1126613.046*100</f>
        <v>4.33724783975207</v>
      </c>
      <c r="E42" s="72"/>
      <c r="F42" s="67">
        <f>+F39/1226405.63*100</f>
        <v>31.057261209735316</v>
      </c>
      <c r="G42" s="72"/>
      <c r="H42" s="67">
        <f>+H39/1126613.046*100</f>
        <v>25.812323142581466</v>
      </c>
    </row>
    <row r="43" spans="1:8" s="11" customFormat="1" ht="13.5">
      <c r="A43" s="18"/>
      <c r="B43" s="67"/>
      <c r="C43" s="72"/>
      <c r="D43" s="67"/>
      <c r="E43" s="72"/>
      <c r="F43" s="73"/>
      <c r="G43" s="72"/>
      <c r="H43" s="67"/>
    </row>
    <row r="44" spans="1:8" s="11" customFormat="1" ht="13.5">
      <c r="A44" s="18" t="s">
        <v>33</v>
      </c>
      <c r="B44" s="67"/>
      <c r="C44" s="20"/>
      <c r="D44" s="67"/>
      <c r="E44" s="72"/>
      <c r="F44" s="67"/>
      <c r="G44" s="72"/>
      <c r="H44" s="67"/>
    </row>
    <row r="45" spans="1:8" s="11" customFormat="1" ht="13.5">
      <c r="A45" s="18" t="s">
        <v>32</v>
      </c>
      <c r="B45" s="67">
        <f>+B39/1522529.276*100</f>
        <v>3.312645661074303</v>
      </c>
      <c r="C45" s="20"/>
      <c r="D45" s="67">
        <f>+D39/1126613.046*100</f>
        <v>4.33724783975207</v>
      </c>
      <c r="E45" s="72"/>
      <c r="F45" s="67">
        <f>+F39/1226405.63*100</f>
        <v>31.057261209735316</v>
      </c>
      <c r="G45" s="72"/>
      <c r="H45" s="67">
        <f>+H39/1126613.046*100</f>
        <v>25.812323142581466</v>
      </c>
    </row>
    <row r="46" spans="1:8" s="11" customFormat="1" ht="13.5">
      <c r="A46" s="18"/>
      <c r="B46" s="84"/>
      <c r="C46" s="13"/>
      <c r="D46" s="84"/>
      <c r="E46" s="103"/>
      <c r="F46" s="84"/>
      <c r="G46" s="103"/>
      <c r="H46" s="84"/>
    </row>
    <row r="47" spans="2:8" s="11" customFormat="1" ht="13.5">
      <c r="B47" s="84"/>
      <c r="C47" s="13"/>
      <c r="D47" s="84"/>
      <c r="E47" s="103"/>
      <c r="F47" s="84"/>
      <c r="G47" s="103"/>
      <c r="H47" s="84"/>
    </row>
    <row r="48" spans="2:8" s="11" customFormat="1" ht="13.5">
      <c r="B48" s="84"/>
      <c r="C48" s="13"/>
      <c r="D48" s="84"/>
      <c r="E48" s="103"/>
      <c r="F48" s="84"/>
      <c r="G48" s="103"/>
      <c r="H48" s="84"/>
    </row>
    <row r="49" spans="2:8" s="11" customFormat="1" ht="13.5">
      <c r="B49" s="84"/>
      <c r="C49" s="13"/>
      <c r="D49" s="84"/>
      <c r="E49" s="103"/>
      <c r="F49" s="84"/>
      <c r="G49" s="103"/>
      <c r="H49" s="84"/>
    </row>
    <row r="50" spans="2:8" s="11" customFormat="1" ht="13.5">
      <c r="B50" s="104"/>
      <c r="C50" s="13"/>
      <c r="D50" s="84"/>
      <c r="E50" s="103"/>
      <c r="F50" s="104"/>
      <c r="G50" s="103"/>
      <c r="H50" s="84"/>
    </row>
    <row r="51" spans="2:8" s="11" customFormat="1" ht="13.5">
      <c r="B51" s="84"/>
      <c r="C51" s="13"/>
      <c r="D51" s="84"/>
      <c r="E51" s="103"/>
      <c r="F51" s="84"/>
      <c r="G51" s="103"/>
      <c r="H51" s="84"/>
    </row>
    <row r="52" spans="2:8" s="11" customFormat="1" ht="13.5">
      <c r="B52" s="84"/>
      <c r="C52" s="13"/>
      <c r="D52" s="84"/>
      <c r="E52" s="103"/>
      <c r="F52" s="84"/>
      <c r="G52" s="103"/>
      <c r="H52" s="84"/>
    </row>
    <row r="53" spans="2:8" s="11" customFormat="1" ht="13.5">
      <c r="B53" s="84"/>
      <c r="C53" s="13"/>
      <c r="D53" s="84"/>
      <c r="E53" s="103"/>
      <c r="F53" s="84"/>
      <c r="G53" s="103"/>
      <c r="H53" s="84"/>
    </row>
    <row r="54" spans="2:8" s="11" customFormat="1" ht="13.5">
      <c r="B54" s="84"/>
      <c r="C54" s="13"/>
      <c r="D54" s="84"/>
      <c r="E54" s="103"/>
      <c r="F54" s="84"/>
      <c r="G54" s="103"/>
      <c r="H54" s="84"/>
    </row>
    <row r="55" spans="2:8" s="11" customFormat="1" ht="13.5">
      <c r="B55" s="84"/>
      <c r="C55" s="13"/>
      <c r="D55" s="84"/>
      <c r="E55" s="103"/>
      <c r="F55" s="84"/>
      <c r="G55" s="103"/>
      <c r="H55" s="84"/>
    </row>
    <row r="56" spans="2:8" s="11" customFormat="1" ht="13.5">
      <c r="B56" s="84"/>
      <c r="C56" s="13"/>
      <c r="D56" s="84"/>
      <c r="E56" s="103"/>
      <c r="F56" s="84"/>
      <c r="G56" s="103"/>
      <c r="H56" s="84"/>
    </row>
    <row r="57" spans="2:8" s="11" customFormat="1" ht="13.5">
      <c r="B57" s="84"/>
      <c r="C57" s="13"/>
      <c r="D57" s="84"/>
      <c r="E57" s="103"/>
      <c r="F57" s="84"/>
      <c r="G57" s="103"/>
      <c r="H57" s="84"/>
    </row>
    <row r="58" spans="2:8" s="11" customFormat="1" ht="13.5">
      <c r="B58" s="84"/>
      <c r="C58" s="13"/>
      <c r="D58" s="84"/>
      <c r="E58" s="103"/>
      <c r="F58" s="84"/>
      <c r="G58" s="103"/>
      <c r="H58" s="84"/>
    </row>
    <row r="59" spans="1:8" s="11" customFormat="1" ht="13.5">
      <c r="A59" s="18"/>
      <c r="B59" s="84"/>
      <c r="C59" s="13"/>
      <c r="D59" s="84"/>
      <c r="E59" s="103"/>
      <c r="F59" s="84"/>
      <c r="G59" s="103"/>
      <c r="H59" s="84"/>
    </row>
    <row r="60" spans="2:8" s="11" customFormat="1" ht="13.5">
      <c r="B60" s="84"/>
      <c r="C60" s="13"/>
      <c r="D60" s="84"/>
      <c r="E60" s="103"/>
      <c r="F60" s="84"/>
      <c r="G60" s="103"/>
      <c r="H60" s="84"/>
    </row>
    <row r="61" spans="1:8" s="11" customFormat="1" ht="13.5">
      <c r="A61" s="70"/>
      <c r="B61" s="84"/>
      <c r="C61" s="13"/>
      <c r="D61" s="84"/>
      <c r="E61" s="103"/>
      <c r="F61" s="84"/>
      <c r="G61" s="103"/>
      <c r="H61" s="84"/>
    </row>
    <row r="62" spans="1:8" s="11" customFormat="1" ht="13.5">
      <c r="A62" s="70"/>
      <c r="B62" s="84"/>
      <c r="C62" s="13"/>
      <c r="D62" s="84"/>
      <c r="E62" s="103"/>
      <c r="F62" s="84"/>
      <c r="G62" s="103"/>
      <c r="H62" s="84"/>
    </row>
    <row r="63" spans="1:8" s="11" customFormat="1" ht="13.5">
      <c r="A63" s="33"/>
      <c r="B63" s="84"/>
      <c r="C63" s="13"/>
      <c r="D63" s="84"/>
      <c r="E63" s="103"/>
      <c r="F63" s="84"/>
      <c r="G63" s="103"/>
      <c r="H63" s="84"/>
    </row>
    <row r="64" spans="1:8" s="11" customFormat="1" ht="13.5">
      <c r="A64" s="18"/>
      <c r="B64" s="84"/>
      <c r="C64" s="13"/>
      <c r="D64" s="84"/>
      <c r="E64" s="103"/>
      <c r="F64" s="84"/>
      <c r="G64" s="103"/>
      <c r="H64" s="84"/>
    </row>
    <row r="65" spans="1:8" s="11" customFormat="1" ht="13.5">
      <c r="A65" s="18"/>
      <c r="B65" s="84"/>
      <c r="C65" s="13"/>
      <c r="D65" s="84"/>
      <c r="E65" s="103"/>
      <c r="F65" s="84"/>
      <c r="G65" s="103"/>
      <c r="H65" s="84"/>
    </row>
    <row r="66" spans="1:8" s="11" customFormat="1" ht="13.5">
      <c r="A66" s="18"/>
      <c r="B66" s="84"/>
      <c r="C66" s="13"/>
      <c r="D66" s="84"/>
      <c r="E66" s="103"/>
      <c r="F66" s="84"/>
      <c r="G66" s="103"/>
      <c r="H66" s="84"/>
    </row>
    <row r="67" spans="2:8" s="11" customFormat="1" ht="13.5">
      <c r="B67" s="84"/>
      <c r="C67" s="13"/>
      <c r="D67" s="84"/>
      <c r="E67" s="103"/>
      <c r="F67" s="84"/>
      <c r="G67" s="103"/>
      <c r="H67" s="84"/>
    </row>
    <row r="68" spans="2:8" s="11" customFormat="1" ht="13.5">
      <c r="B68" s="84"/>
      <c r="C68" s="13"/>
      <c r="D68" s="84"/>
      <c r="E68" s="103"/>
      <c r="F68" s="84"/>
      <c r="G68" s="103"/>
      <c r="H68" s="84"/>
    </row>
    <row r="69" spans="2:8" s="11" customFormat="1" ht="13.5">
      <c r="B69" s="84"/>
      <c r="C69" s="13"/>
      <c r="D69" s="84"/>
      <c r="E69" s="103"/>
      <c r="F69" s="84"/>
      <c r="G69" s="103"/>
      <c r="H69" s="84"/>
    </row>
    <row r="70" spans="2:8" s="11" customFormat="1" ht="13.5">
      <c r="B70" s="84"/>
      <c r="C70" s="13"/>
      <c r="D70" s="84"/>
      <c r="E70" s="103"/>
      <c r="F70" s="84"/>
      <c r="G70" s="103"/>
      <c r="H70" s="84"/>
    </row>
    <row r="71" spans="2:8" s="11" customFormat="1" ht="13.5">
      <c r="B71" s="84"/>
      <c r="C71" s="13"/>
      <c r="D71" s="84"/>
      <c r="E71" s="103"/>
      <c r="F71" s="84"/>
      <c r="G71" s="103"/>
      <c r="H71" s="84"/>
    </row>
    <row r="72" spans="2:8" s="11" customFormat="1" ht="13.5">
      <c r="B72" s="84"/>
      <c r="C72" s="13"/>
      <c r="D72" s="84"/>
      <c r="E72" s="103"/>
      <c r="F72" s="84"/>
      <c r="G72" s="103"/>
      <c r="H72" s="84"/>
    </row>
    <row r="73" spans="2:8" s="11" customFormat="1" ht="13.5">
      <c r="B73" s="84"/>
      <c r="C73" s="13"/>
      <c r="D73" s="84"/>
      <c r="E73" s="103"/>
      <c r="F73" s="84"/>
      <c r="G73" s="103"/>
      <c r="H73" s="84"/>
    </row>
    <row r="74" spans="2:8" s="11" customFormat="1" ht="13.5">
      <c r="B74" s="84"/>
      <c r="C74" s="13"/>
      <c r="D74" s="84"/>
      <c r="E74" s="103"/>
      <c r="F74" s="84"/>
      <c r="G74" s="103"/>
      <c r="H74" s="84"/>
    </row>
    <row r="75" spans="2:8" s="11" customFormat="1" ht="13.5">
      <c r="B75" s="84"/>
      <c r="C75" s="13"/>
      <c r="D75" s="84"/>
      <c r="E75" s="103"/>
      <c r="F75" s="84"/>
      <c r="G75" s="103"/>
      <c r="H75" s="84"/>
    </row>
    <row r="76" spans="2:8" s="11" customFormat="1" ht="13.5">
      <c r="B76" s="84"/>
      <c r="C76" s="13"/>
      <c r="D76" s="84"/>
      <c r="E76" s="103"/>
      <c r="F76" s="84"/>
      <c r="G76" s="103"/>
      <c r="H76" s="84"/>
    </row>
    <row r="77" spans="2:8" s="11" customFormat="1" ht="13.5">
      <c r="B77" s="84"/>
      <c r="C77" s="13"/>
      <c r="D77" s="84"/>
      <c r="E77" s="103"/>
      <c r="F77" s="84"/>
      <c r="G77" s="103"/>
      <c r="H77" s="84"/>
    </row>
    <row r="78" spans="2:8" s="11" customFormat="1" ht="13.5">
      <c r="B78" s="84"/>
      <c r="C78" s="13"/>
      <c r="D78" s="84"/>
      <c r="E78" s="103"/>
      <c r="F78" s="84"/>
      <c r="G78" s="103"/>
      <c r="H78" s="84"/>
    </row>
    <row r="79" spans="2:8" s="11" customFormat="1" ht="13.5">
      <c r="B79" s="84"/>
      <c r="C79" s="13"/>
      <c r="D79" s="84"/>
      <c r="E79" s="103"/>
      <c r="F79" s="84"/>
      <c r="G79" s="103"/>
      <c r="H79" s="84"/>
    </row>
    <row r="80" spans="2:8" s="11" customFormat="1" ht="13.5">
      <c r="B80" s="84"/>
      <c r="C80" s="13"/>
      <c r="D80" s="84"/>
      <c r="E80" s="103"/>
      <c r="F80" s="84"/>
      <c r="G80" s="103"/>
      <c r="H80" s="84"/>
    </row>
    <row r="81" spans="2:8" s="11" customFormat="1" ht="13.5">
      <c r="B81" s="84"/>
      <c r="C81" s="13"/>
      <c r="D81" s="84"/>
      <c r="E81" s="103"/>
      <c r="F81" s="84"/>
      <c r="G81" s="103"/>
      <c r="H81" s="84"/>
    </row>
  </sheetData>
  <printOptions/>
  <pageMargins left="0.69" right="0.5" top="1" bottom="0.5" header="0.5" footer="0.25"/>
  <pageSetup fitToHeight="1" fitToWidth="1" horizontalDpi="600" verticalDpi="600" orientation="portrait" paperSize="9" scale="85" r:id="rId2"/>
  <headerFooter alignWithMargins="0">
    <oddHeader>&amp;L&amp;"Courier New,Regular"&amp;12&amp;UMMC Corporation Berhad  (30245-H)                               Page 1 of 19 &amp;C                                    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2"/>
  <sheetViews>
    <sheetView workbookViewId="0" topLeftCell="A40">
      <selection activeCell="F2" sqref="F2"/>
    </sheetView>
  </sheetViews>
  <sheetFormatPr defaultColWidth="9.140625" defaultRowHeight="12.75"/>
  <cols>
    <col min="1" max="1" width="9.140625" style="26" customWidth="1"/>
    <col min="2" max="2" width="15.57421875" style="26" customWidth="1"/>
    <col min="3" max="3" width="5.140625" style="26" customWidth="1"/>
    <col min="4" max="4" width="9.00390625" style="26" customWidth="1"/>
    <col min="5" max="5" width="22.00390625" style="26" customWidth="1"/>
    <col min="6" max="6" width="15.28125" style="27" customWidth="1"/>
    <col min="7" max="7" width="5.57421875" style="26" customWidth="1"/>
    <col min="8" max="8" width="15.28125" style="27" customWidth="1"/>
    <col min="9" max="9" width="3.28125" style="26" customWidth="1"/>
    <col min="10" max="10" width="9.140625" style="26" customWidth="1"/>
    <col min="11" max="11" width="10.140625" style="26" bestFit="1" customWidth="1"/>
    <col min="12" max="16384" width="9.140625" style="26" customWidth="1"/>
  </cols>
  <sheetData>
    <row r="2" ht="19.5">
      <c r="A2" s="17" t="s">
        <v>85</v>
      </c>
    </row>
    <row r="3" spans="1:9" ht="19.5">
      <c r="A3" s="17" t="s">
        <v>130</v>
      </c>
      <c r="E3" s="28"/>
      <c r="F3" s="29"/>
      <c r="G3" s="28"/>
      <c r="H3" s="29"/>
      <c r="I3" s="28"/>
    </row>
    <row r="4" spans="1:9" ht="14.25" customHeight="1">
      <c r="A4" s="17"/>
      <c r="E4" s="28"/>
      <c r="F4" s="29"/>
      <c r="G4" s="28"/>
      <c r="H4" s="29"/>
      <c r="I4" s="28"/>
    </row>
    <row r="5" spans="5:9" ht="13.5">
      <c r="E5" s="28"/>
      <c r="F5" s="47" t="s">
        <v>65</v>
      </c>
      <c r="G5" s="48"/>
      <c r="H5" s="47" t="s">
        <v>65</v>
      </c>
      <c r="I5" s="28"/>
    </row>
    <row r="6" spans="6:9" ht="13.5">
      <c r="F6" s="99" t="s">
        <v>127</v>
      </c>
      <c r="G6" s="50"/>
      <c r="H6" s="49" t="s">
        <v>100</v>
      </c>
      <c r="I6" s="28"/>
    </row>
    <row r="7" spans="1:9" ht="13.5">
      <c r="A7" s="30"/>
      <c r="B7" s="30"/>
      <c r="C7" s="30"/>
      <c r="D7" s="30"/>
      <c r="F7" s="100" t="s">
        <v>1</v>
      </c>
      <c r="G7" s="52"/>
      <c r="H7" s="51" t="s">
        <v>1</v>
      </c>
      <c r="I7" s="31"/>
    </row>
    <row r="8" spans="1:9" ht="13.5">
      <c r="A8" s="30"/>
      <c r="B8" s="30"/>
      <c r="C8" s="30"/>
      <c r="D8" s="30"/>
      <c r="F8" s="83" t="s">
        <v>82</v>
      </c>
      <c r="G8" s="52"/>
      <c r="H8" s="53" t="s">
        <v>82</v>
      </c>
      <c r="I8" s="31"/>
    </row>
    <row r="10" spans="1:8" ht="13.5">
      <c r="A10" s="25" t="s">
        <v>8</v>
      </c>
      <c r="B10" s="34"/>
      <c r="C10" s="34"/>
      <c r="D10" s="25"/>
      <c r="E10" s="34"/>
      <c r="F10" s="21">
        <v>3563008</v>
      </c>
      <c r="G10" s="25"/>
      <c r="H10" s="21">
        <v>3258386</v>
      </c>
    </row>
    <row r="11" spans="1:8" ht="13.5">
      <c r="A11" s="25" t="s">
        <v>2</v>
      </c>
      <c r="B11" s="34"/>
      <c r="C11" s="34"/>
      <c r="D11" s="25"/>
      <c r="E11" s="34"/>
      <c r="F11" s="21">
        <v>1494072</v>
      </c>
      <c r="G11" s="25"/>
      <c r="H11" s="21">
        <v>1426599</v>
      </c>
    </row>
    <row r="12" spans="1:8" ht="13.5">
      <c r="A12" s="25" t="s">
        <v>80</v>
      </c>
      <c r="B12" s="34"/>
      <c r="C12" s="34"/>
      <c r="D12" s="25"/>
      <c r="E12" s="34"/>
      <c r="F12" s="21">
        <v>105888</v>
      </c>
      <c r="G12" s="25"/>
      <c r="H12" s="21">
        <v>1098</v>
      </c>
    </row>
    <row r="13" spans="1:8" ht="13.5">
      <c r="A13" s="21" t="s">
        <v>81</v>
      </c>
      <c r="B13" s="59"/>
      <c r="C13" s="59"/>
      <c r="D13" s="21"/>
      <c r="E13" s="34"/>
      <c r="F13" s="21">
        <v>0</v>
      </c>
      <c r="G13" s="21"/>
      <c r="H13" s="21">
        <v>5000</v>
      </c>
    </row>
    <row r="14" spans="1:8" ht="13.5">
      <c r="A14" s="25" t="s">
        <v>109</v>
      </c>
      <c r="B14" s="25"/>
      <c r="C14" s="25"/>
      <c r="D14" s="25"/>
      <c r="E14" s="34"/>
      <c r="F14" s="21">
        <v>9075</v>
      </c>
      <c r="G14" s="21"/>
      <c r="H14" s="21">
        <v>12607</v>
      </c>
    </row>
    <row r="15" spans="1:8" ht="13.5">
      <c r="A15" s="25" t="s">
        <v>115</v>
      </c>
      <c r="B15" s="25"/>
      <c r="C15" s="25"/>
      <c r="D15" s="25"/>
      <c r="E15" s="34"/>
      <c r="F15" s="35">
        <v>1737733</v>
      </c>
      <c r="G15" s="21"/>
      <c r="H15" s="35">
        <v>1773487</v>
      </c>
    </row>
    <row r="16" spans="1:8" ht="13.5">
      <c r="A16" s="25"/>
      <c r="B16" s="25"/>
      <c r="C16" s="25"/>
      <c r="D16" s="25"/>
      <c r="E16" s="34"/>
      <c r="F16" s="21">
        <f>SUM(F10:F15)</f>
        <v>6909776</v>
      </c>
      <c r="G16" s="21"/>
      <c r="H16" s="21">
        <f>SUM(H10:H15)</f>
        <v>6477177</v>
      </c>
    </row>
    <row r="17" spans="1:8" ht="13.5">
      <c r="A17" s="36" t="s">
        <v>16</v>
      </c>
      <c r="B17" s="25"/>
      <c r="C17" s="25"/>
      <c r="D17" s="25"/>
      <c r="E17" s="34"/>
      <c r="F17" s="21"/>
      <c r="G17" s="21"/>
      <c r="H17" s="21"/>
    </row>
    <row r="18" spans="1:8" ht="13.5">
      <c r="A18" s="25"/>
      <c r="B18" s="25" t="s">
        <v>9</v>
      </c>
      <c r="C18" s="34"/>
      <c r="D18" s="34"/>
      <c r="E18" s="34"/>
      <c r="F18" s="21">
        <v>31064</v>
      </c>
      <c r="G18" s="21"/>
      <c r="H18" s="21">
        <v>32019</v>
      </c>
    </row>
    <row r="19" spans="1:9" ht="13.5">
      <c r="A19" s="25"/>
      <c r="B19" s="25" t="s">
        <v>10</v>
      </c>
      <c r="C19" s="37"/>
      <c r="D19" s="34"/>
      <c r="E19" s="34"/>
      <c r="F19" s="21">
        <v>393735</v>
      </c>
      <c r="G19" s="21"/>
      <c r="H19" s="21">
        <v>409017</v>
      </c>
      <c r="I19" s="32"/>
    </row>
    <row r="20" spans="1:9" ht="13.5">
      <c r="A20" s="25"/>
      <c r="B20" s="25" t="s">
        <v>145</v>
      </c>
      <c r="C20" s="37"/>
      <c r="D20" s="34"/>
      <c r="E20" s="34"/>
      <c r="F20" s="21">
        <v>40780</v>
      </c>
      <c r="G20" s="21"/>
      <c r="H20" s="21">
        <v>15780</v>
      </c>
      <c r="I20" s="32"/>
    </row>
    <row r="21" spans="1:9" ht="13.5">
      <c r="A21" s="25"/>
      <c r="B21" s="25" t="s">
        <v>102</v>
      </c>
      <c r="C21" s="37"/>
      <c r="D21" s="34"/>
      <c r="E21" s="34"/>
      <c r="F21" s="21">
        <v>85185</v>
      </c>
      <c r="G21" s="21"/>
      <c r="H21" s="21">
        <v>188863</v>
      </c>
      <c r="I21" s="32"/>
    </row>
    <row r="22" spans="1:8" ht="13.5">
      <c r="A22" s="25"/>
      <c r="B22" s="25" t="s">
        <v>79</v>
      </c>
      <c r="C22" s="34"/>
      <c r="D22" s="34"/>
      <c r="E22" s="34"/>
      <c r="F22" s="35">
        <v>447509</v>
      </c>
      <c r="G22" s="21"/>
      <c r="H22" s="35">
        <v>362444</v>
      </c>
    </row>
    <row r="23" spans="1:8" ht="13.5">
      <c r="A23" s="25"/>
      <c r="B23" s="25"/>
      <c r="C23" s="25"/>
      <c r="D23" s="25"/>
      <c r="E23" s="34"/>
      <c r="F23" s="35">
        <f>SUM(F18:F22)</f>
        <v>998273</v>
      </c>
      <c r="G23" s="21"/>
      <c r="H23" s="35">
        <f>SUM(H18:H22)</f>
        <v>1008123</v>
      </c>
    </row>
    <row r="24" spans="1:8" ht="13.5">
      <c r="A24" s="36" t="s">
        <v>15</v>
      </c>
      <c r="B24" s="25"/>
      <c r="C24" s="25"/>
      <c r="D24" s="25"/>
      <c r="E24" s="34"/>
      <c r="F24" s="21"/>
      <c r="G24" s="21"/>
      <c r="H24" s="21"/>
    </row>
    <row r="25" spans="1:9" ht="13.5">
      <c r="A25" s="25"/>
      <c r="B25" s="25" t="s">
        <v>11</v>
      </c>
      <c r="C25" s="37"/>
      <c r="D25" s="34"/>
      <c r="E25" s="34"/>
      <c r="F25" s="21">
        <v>411836</v>
      </c>
      <c r="G25" s="21"/>
      <c r="H25" s="21">
        <v>349792</v>
      </c>
      <c r="I25" s="32"/>
    </row>
    <row r="26" spans="1:9" ht="13.5">
      <c r="A26" s="25"/>
      <c r="B26" s="25" t="s">
        <v>3</v>
      </c>
      <c r="C26" s="34"/>
      <c r="D26" s="34"/>
      <c r="E26" s="34"/>
      <c r="F26" s="21">
        <v>547390</v>
      </c>
      <c r="G26" s="21"/>
      <c r="H26" s="21">
        <v>544481</v>
      </c>
      <c r="I26" s="32"/>
    </row>
    <row r="27" spans="1:8" ht="13.5">
      <c r="A27" s="25"/>
      <c r="B27" s="25" t="s">
        <v>12</v>
      </c>
      <c r="C27" s="34"/>
      <c r="D27" s="34"/>
      <c r="E27" s="34"/>
      <c r="F27" s="35">
        <v>22632</v>
      </c>
      <c r="G27" s="22"/>
      <c r="H27" s="35">
        <v>10066</v>
      </c>
    </row>
    <row r="28" spans="1:8" ht="13.5">
      <c r="A28" s="25"/>
      <c r="B28" s="25"/>
      <c r="C28" s="25"/>
      <c r="D28" s="25"/>
      <c r="E28" s="34"/>
      <c r="F28" s="35">
        <f>SUM(F25:F27)</f>
        <v>981858</v>
      </c>
      <c r="G28" s="25"/>
      <c r="H28" s="35">
        <f>SUM(H25:H27)</f>
        <v>904339</v>
      </c>
    </row>
    <row r="29" spans="1:8" ht="13.5">
      <c r="A29" s="25"/>
      <c r="B29" s="25"/>
      <c r="C29" s="25"/>
      <c r="D29" s="25"/>
      <c r="E29" s="34"/>
      <c r="F29" s="21"/>
      <c r="G29" s="25"/>
      <c r="H29" s="21"/>
    </row>
    <row r="30" spans="1:8" ht="13.5">
      <c r="A30" s="36" t="s">
        <v>122</v>
      </c>
      <c r="B30" s="38"/>
      <c r="C30" s="38"/>
      <c r="D30" s="25"/>
      <c r="E30" s="34"/>
      <c r="F30" s="35">
        <f>+F23-F28</f>
        <v>16415</v>
      </c>
      <c r="G30" s="25"/>
      <c r="H30" s="35">
        <f>+H23-H28</f>
        <v>103784</v>
      </c>
    </row>
    <row r="31" spans="1:8" ht="13.5">
      <c r="A31" s="36"/>
      <c r="B31" s="38"/>
      <c r="C31" s="38"/>
      <c r="D31" s="25"/>
      <c r="E31" s="34"/>
      <c r="F31" s="22"/>
      <c r="G31" s="24"/>
      <c r="H31" s="22"/>
    </row>
    <row r="32" spans="1:8" ht="14.25" thickBot="1">
      <c r="A32" s="36"/>
      <c r="B32" s="38"/>
      <c r="C32" s="38"/>
      <c r="D32" s="25"/>
      <c r="E32" s="34"/>
      <c r="F32" s="54">
        <f>+F16+F30</f>
        <v>6926191</v>
      </c>
      <c r="G32" s="25"/>
      <c r="H32" s="55">
        <f>+H16+H30</f>
        <v>6580961</v>
      </c>
    </row>
    <row r="33" spans="1:8" ht="14.25" thickTop="1">
      <c r="A33" s="36"/>
      <c r="B33" s="38"/>
      <c r="C33" s="38"/>
      <c r="D33" s="25"/>
      <c r="E33" s="34"/>
      <c r="F33" s="21"/>
      <c r="G33" s="25"/>
      <c r="H33" s="21"/>
    </row>
    <row r="34" spans="1:8" ht="13.5">
      <c r="A34" s="39" t="s">
        <v>5</v>
      </c>
      <c r="B34" s="25"/>
      <c r="C34" s="25"/>
      <c r="D34" s="25"/>
      <c r="E34" s="34"/>
      <c r="F34" s="21"/>
      <c r="G34" s="25"/>
      <c r="H34" s="21"/>
    </row>
    <row r="35" spans="1:8" ht="13.5">
      <c r="A35" s="39" t="s">
        <v>55</v>
      </c>
      <c r="B35" s="25"/>
      <c r="C35" s="25"/>
      <c r="D35" s="25"/>
      <c r="E35" s="34"/>
      <c r="F35" s="21"/>
      <c r="G35" s="25"/>
      <c r="H35" s="21"/>
    </row>
    <row r="36" spans="1:8" ht="13.5">
      <c r="A36" s="25" t="s">
        <v>6</v>
      </c>
      <c r="B36" s="34"/>
      <c r="C36" s="34"/>
      <c r="D36" s="25"/>
      <c r="E36" s="34"/>
      <c r="F36" s="21">
        <v>152253</v>
      </c>
      <c r="G36" s="25"/>
      <c r="H36" s="21">
        <v>112661</v>
      </c>
    </row>
    <row r="37" spans="1:8" ht="13.5">
      <c r="A37" s="25" t="s">
        <v>53</v>
      </c>
      <c r="B37" s="34"/>
      <c r="C37" s="34"/>
      <c r="D37" s="25"/>
      <c r="E37" s="34"/>
      <c r="F37" s="35">
        <v>3599507</v>
      </c>
      <c r="G37" s="25"/>
      <c r="H37" s="35">
        <v>3223050</v>
      </c>
    </row>
    <row r="38" spans="1:8" ht="13.5">
      <c r="A38" s="25"/>
      <c r="B38" s="25"/>
      <c r="C38" s="25"/>
      <c r="D38" s="25"/>
      <c r="E38" s="34"/>
      <c r="F38" s="21"/>
      <c r="G38" s="25"/>
      <c r="H38" s="21"/>
    </row>
    <row r="39" spans="1:8" ht="13.5">
      <c r="A39" s="39" t="s">
        <v>14</v>
      </c>
      <c r="B39" s="34"/>
      <c r="C39" s="34"/>
      <c r="D39" s="25"/>
      <c r="E39" s="34"/>
      <c r="F39" s="21">
        <f>SUM(F36:F38)</f>
        <v>3751760</v>
      </c>
      <c r="G39" s="25"/>
      <c r="H39" s="21">
        <f>SUM(H36:H38)</f>
        <v>3335711</v>
      </c>
    </row>
    <row r="40" spans="1:8" ht="13.5">
      <c r="A40" s="25"/>
      <c r="B40" s="34"/>
      <c r="C40" s="34"/>
      <c r="D40" s="25"/>
      <c r="E40" s="34"/>
      <c r="F40" s="21"/>
      <c r="G40" s="25"/>
      <c r="H40" s="21"/>
    </row>
    <row r="41" spans="1:8" ht="13.5">
      <c r="A41" s="25" t="s">
        <v>0</v>
      </c>
      <c r="B41" s="34"/>
      <c r="C41" s="34"/>
      <c r="D41" s="25"/>
      <c r="E41" s="34"/>
      <c r="F41" s="22">
        <v>283269</v>
      </c>
      <c r="G41" s="24"/>
      <c r="H41" s="22">
        <v>168934</v>
      </c>
    </row>
    <row r="42" spans="1:8" ht="13.5">
      <c r="A42" s="25"/>
      <c r="B42" s="34"/>
      <c r="C42" s="34"/>
      <c r="D42" s="25"/>
      <c r="E42" s="34"/>
      <c r="F42" s="22"/>
      <c r="G42" s="24"/>
      <c r="H42" s="22"/>
    </row>
    <row r="43" spans="1:8" ht="13.5">
      <c r="A43" s="39" t="s">
        <v>78</v>
      </c>
      <c r="B43" s="34"/>
      <c r="C43" s="34"/>
      <c r="D43" s="25"/>
      <c r="E43" s="34"/>
      <c r="F43" s="22"/>
      <c r="G43" s="24"/>
      <c r="H43" s="22"/>
    </row>
    <row r="44" spans="1:8" ht="13.5">
      <c r="A44" s="25" t="s">
        <v>146</v>
      </c>
      <c r="B44" s="34"/>
      <c r="C44" s="34"/>
      <c r="D44" s="25"/>
      <c r="E44" s="34"/>
      <c r="F44" s="22">
        <v>67000</v>
      </c>
      <c r="G44" s="24"/>
      <c r="H44" s="22">
        <v>0</v>
      </c>
    </row>
    <row r="45" spans="1:8" ht="13.5">
      <c r="A45" s="25" t="s">
        <v>56</v>
      </c>
      <c r="B45" s="34"/>
      <c r="C45" s="34"/>
      <c r="D45" s="25"/>
      <c r="E45" s="34"/>
      <c r="F45" s="21"/>
      <c r="G45" s="25"/>
      <c r="H45" s="21"/>
    </row>
    <row r="46" spans="1:8" ht="13.5">
      <c r="A46" s="25" t="s">
        <v>57</v>
      </c>
      <c r="B46" s="34"/>
      <c r="C46" s="34"/>
      <c r="D46" s="25"/>
      <c r="E46" s="34"/>
      <c r="F46" s="22">
        <v>158355</v>
      </c>
      <c r="G46" s="24"/>
      <c r="H46" s="22">
        <v>263397</v>
      </c>
    </row>
    <row r="47" spans="1:8" ht="13.5">
      <c r="A47" s="25" t="s">
        <v>4</v>
      </c>
      <c r="B47" s="34"/>
      <c r="C47" s="34"/>
      <c r="D47" s="25"/>
      <c r="E47" s="34"/>
      <c r="F47" s="21">
        <v>2511393</v>
      </c>
      <c r="G47" s="25"/>
      <c r="H47" s="21">
        <v>2719833</v>
      </c>
    </row>
    <row r="48" spans="1:8" ht="13.5">
      <c r="A48" s="25" t="s">
        <v>126</v>
      </c>
      <c r="B48" s="59"/>
      <c r="C48" s="27"/>
      <c r="D48" s="27"/>
      <c r="E48" s="34"/>
      <c r="F48" s="21">
        <v>54924</v>
      </c>
      <c r="G48" s="25"/>
      <c r="H48" s="21">
        <v>0</v>
      </c>
    </row>
    <row r="49" spans="1:8" ht="13.5">
      <c r="A49" s="25" t="s">
        <v>110</v>
      </c>
      <c r="B49" s="34"/>
      <c r="C49" s="34"/>
      <c r="D49" s="25"/>
      <c r="E49" s="34"/>
      <c r="F49" s="35">
        <v>99490</v>
      </c>
      <c r="G49" s="24"/>
      <c r="H49" s="35">
        <v>93086</v>
      </c>
    </row>
    <row r="50" spans="1:8" ht="13.5">
      <c r="A50" s="25"/>
      <c r="B50" s="34"/>
      <c r="C50" s="34"/>
      <c r="D50" s="25"/>
      <c r="E50" s="34"/>
      <c r="F50" s="22"/>
      <c r="G50" s="24"/>
      <c r="H50" s="22"/>
    </row>
    <row r="51" spans="1:8" ht="14.25" thickBot="1">
      <c r="A51" s="25"/>
      <c r="B51" s="25"/>
      <c r="C51" s="25"/>
      <c r="D51" s="25"/>
      <c r="E51" s="34"/>
      <c r="F51" s="54">
        <f>SUM(F39:F49)</f>
        <v>6926191</v>
      </c>
      <c r="G51" s="25"/>
      <c r="H51" s="54">
        <f>SUM(H39:H49)</f>
        <v>6580961</v>
      </c>
    </row>
    <row r="52" spans="1:8" ht="14.25" thickTop="1">
      <c r="A52" s="21"/>
      <c r="B52" s="21"/>
      <c r="C52" s="21"/>
      <c r="D52" s="21"/>
      <c r="E52" s="59"/>
      <c r="F52" s="21"/>
      <c r="G52" s="21"/>
      <c r="H52" s="21"/>
    </row>
    <row r="53" spans="1:5" s="27" customFormat="1" ht="13.5">
      <c r="A53" s="21" t="s">
        <v>147</v>
      </c>
      <c r="B53" s="71"/>
      <c r="C53" s="71"/>
      <c r="D53" s="71"/>
      <c r="E53" s="71"/>
    </row>
    <row r="54" spans="1:8" s="27" customFormat="1" ht="13.5">
      <c r="A54" s="21" t="s">
        <v>99</v>
      </c>
      <c r="B54" s="71"/>
      <c r="C54" s="71"/>
      <c r="D54" s="71"/>
      <c r="E54" s="71"/>
      <c r="F54" s="75">
        <v>265</v>
      </c>
      <c r="G54" s="76"/>
      <c r="H54" s="75">
        <v>311</v>
      </c>
    </row>
    <row r="55" spans="1:8" ht="13.5">
      <c r="A55" s="21"/>
      <c r="B55" s="71"/>
      <c r="C55" s="71"/>
      <c r="D55" s="71"/>
      <c r="E55" s="71"/>
      <c r="F55" s="40"/>
      <c r="G55" s="21"/>
      <c r="H55" s="40"/>
    </row>
    <row r="56" spans="1:7" ht="13.5">
      <c r="A56" s="27"/>
      <c r="B56" s="27"/>
      <c r="C56" s="27"/>
      <c r="D56" s="27"/>
      <c r="E56" s="27"/>
      <c r="G56" s="27"/>
    </row>
    <row r="62" spans="6:8" ht="13.5">
      <c r="F62" s="27">
        <f>+F51-F32</f>
        <v>0</v>
      </c>
      <c r="H62" s="27">
        <f>+H51-H32</f>
        <v>0</v>
      </c>
    </row>
  </sheetData>
  <printOptions/>
  <pageMargins left="0.75" right="0.5" top="1" bottom="0.5" header="0.5" footer="0.25"/>
  <pageSetup fitToHeight="1" fitToWidth="1" horizontalDpi="600" verticalDpi="600" orientation="portrait" paperSize="9" scale="85" r:id="rId2"/>
  <headerFooter alignWithMargins="0">
    <oddHeader>&amp;L&amp;"Courier New,Regular"&amp;12&amp;UMMC Corporation Berhad (30245-H)                              Page 2 of 19 
&amp;R&amp;"Courier New,Regular"&amp;11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86"/>
  <sheetViews>
    <sheetView zoomScale="75" zoomScaleNormal="75" workbookViewId="0" topLeftCell="A46">
      <selection activeCell="I58" sqref="I58"/>
    </sheetView>
  </sheetViews>
  <sheetFormatPr defaultColWidth="9.140625" defaultRowHeight="12.75"/>
  <cols>
    <col min="1" max="1" width="30.8515625" style="3" customWidth="1"/>
    <col min="2" max="6" width="12.7109375" style="3" customWidth="1"/>
    <col min="7" max="7" width="0.85546875" style="3" customWidth="1"/>
    <col min="8" max="10" width="12.7109375" style="3" customWidth="1"/>
    <col min="11" max="11" width="9.140625" style="3" customWidth="1"/>
    <col min="12" max="12" width="13.8515625" style="3" bestFit="1" customWidth="1"/>
    <col min="13" max="13" width="11.421875" style="3" bestFit="1" customWidth="1"/>
    <col min="14" max="16384" width="9.140625" style="3" customWidth="1"/>
  </cols>
  <sheetData>
    <row r="1" ht="23.25" customHeight="1"/>
    <row r="2" ht="19.5">
      <c r="A2" s="43" t="s">
        <v>138</v>
      </c>
    </row>
    <row r="3" ht="19.5">
      <c r="A3" s="43" t="s">
        <v>131</v>
      </c>
    </row>
    <row r="4" spans="1:9" ht="13.5">
      <c r="A4" s="41"/>
      <c r="H4" s="6"/>
      <c r="I4" s="6"/>
    </row>
    <row r="5" spans="1:9" ht="13.5">
      <c r="A5" s="41"/>
      <c r="H5" s="6"/>
      <c r="I5" s="6"/>
    </row>
    <row r="6" spans="1:9" ht="14.25" thickBot="1">
      <c r="A6" s="41"/>
      <c r="C6" s="105" t="s">
        <v>60</v>
      </c>
      <c r="D6" s="105"/>
      <c r="E6" s="105"/>
      <c r="F6" s="105"/>
      <c r="G6" s="4"/>
      <c r="H6" s="105" t="s">
        <v>54</v>
      </c>
      <c r="I6" s="105"/>
    </row>
    <row r="7" spans="1:9" ht="13.5">
      <c r="A7" s="41"/>
      <c r="C7" s="9"/>
      <c r="D7" s="9"/>
      <c r="E7" s="9"/>
      <c r="F7" s="9"/>
      <c r="G7" s="4"/>
      <c r="H7" s="9"/>
      <c r="I7" s="9"/>
    </row>
    <row r="8" spans="1:9" ht="13.5">
      <c r="A8" s="41"/>
      <c r="C8" s="8"/>
      <c r="D8" s="4" t="s">
        <v>58</v>
      </c>
      <c r="E8" s="8"/>
      <c r="F8" s="8"/>
      <c r="G8" s="8"/>
      <c r="H8" s="8"/>
      <c r="I8" s="8"/>
    </row>
    <row r="9" spans="1:10" ht="13.5">
      <c r="A9" s="41"/>
      <c r="B9" s="4" t="s">
        <v>46</v>
      </c>
      <c r="C9" s="4" t="s">
        <v>46</v>
      </c>
      <c r="D9" s="9" t="s">
        <v>59</v>
      </c>
      <c r="E9" s="4" t="s">
        <v>48</v>
      </c>
      <c r="F9" s="4" t="s">
        <v>75</v>
      </c>
      <c r="G9" s="4"/>
      <c r="H9" s="4" t="s">
        <v>62</v>
      </c>
      <c r="I9" s="4" t="s">
        <v>49</v>
      </c>
      <c r="J9" s="4"/>
    </row>
    <row r="10" spans="1:10" ht="13.5">
      <c r="A10" s="41"/>
      <c r="B10" s="4" t="s">
        <v>45</v>
      </c>
      <c r="C10" s="4" t="s">
        <v>47</v>
      </c>
      <c r="D10" s="4" t="s">
        <v>63</v>
      </c>
      <c r="E10" s="4" t="s">
        <v>63</v>
      </c>
      <c r="F10" s="4" t="s">
        <v>53</v>
      </c>
      <c r="G10" s="4"/>
      <c r="H10" s="4" t="s">
        <v>53</v>
      </c>
      <c r="I10" s="4" t="s">
        <v>50</v>
      </c>
      <c r="J10" s="4" t="s">
        <v>51</v>
      </c>
    </row>
    <row r="11" spans="1:10" ht="13.5">
      <c r="A11" s="41"/>
      <c r="B11" s="4" t="s">
        <v>7</v>
      </c>
      <c r="C11" s="4" t="s">
        <v>7</v>
      </c>
      <c r="D11" s="4" t="s">
        <v>7</v>
      </c>
      <c r="E11" s="4" t="s">
        <v>7</v>
      </c>
      <c r="F11" s="4" t="s">
        <v>7</v>
      </c>
      <c r="G11" s="4"/>
      <c r="H11" s="4" t="s">
        <v>7</v>
      </c>
      <c r="I11" s="4" t="s">
        <v>7</v>
      </c>
      <c r="J11" s="4" t="s">
        <v>7</v>
      </c>
    </row>
    <row r="12" ht="13.5">
      <c r="A12" s="41"/>
    </row>
    <row r="13" spans="1:10" ht="13.5">
      <c r="A13" s="41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3.5">
      <c r="A14" s="41" t="s">
        <v>103</v>
      </c>
      <c r="B14" s="15">
        <v>112661</v>
      </c>
      <c r="C14" s="15">
        <v>1324298</v>
      </c>
      <c r="D14" s="15">
        <v>-57722</v>
      </c>
      <c r="E14" s="15">
        <v>28120</v>
      </c>
      <c r="F14" s="15">
        <v>311982</v>
      </c>
      <c r="G14" s="15"/>
      <c r="H14" s="15">
        <v>923234</v>
      </c>
      <c r="I14" s="15">
        <v>693138</v>
      </c>
      <c r="J14" s="14">
        <f>SUM(B14:I14)</f>
        <v>3335711</v>
      </c>
    </row>
    <row r="15" spans="1:12" ht="13.5">
      <c r="A15" s="41"/>
      <c r="B15" s="15"/>
      <c r="C15" s="15"/>
      <c r="D15" s="15"/>
      <c r="E15" s="15"/>
      <c r="F15" s="15"/>
      <c r="G15" s="15"/>
      <c r="H15" s="15"/>
      <c r="I15" s="15"/>
      <c r="J15" s="15"/>
      <c r="L15" s="61"/>
    </row>
    <row r="16" spans="1:10" ht="13.5">
      <c r="A16" s="41" t="s">
        <v>64</v>
      </c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13.5">
      <c r="A17" s="41" t="s">
        <v>88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/>
      <c r="H17" s="14">
        <v>0</v>
      </c>
      <c r="I17" s="16">
        <f>'Income statement '!F39</f>
        <v>380888</v>
      </c>
      <c r="J17" s="77">
        <f>SUM(B17:I17)</f>
        <v>380888</v>
      </c>
    </row>
    <row r="18" spans="1:10" ht="13.5">
      <c r="A18" s="41"/>
      <c r="B18" s="14"/>
      <c r="C18" s="14"/>
      <c r="D18" s="14"/>
      <c r="E18" s="14"/>
      <c r="F18" s="14"/>
      <c r="G18" s="15"/>
      <c r="H18" s="14"/>
      <c r="I18" s="16"/>
      <c r="J18" s="77"/>
    </row>
    <row r="19" spans="1:10" ht="13.5">
      <c r="A19" s="41" t="s">
        <v>116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5"/>
      <c r="H19" s="14">
        <v>0</v>
      </c>
      <c r="I19" s="16">
        <v>-48670</v>
      </c>
      <c r="J19" s="77">
        <f>SUM(B19:I19)</f>
        <v>-48670</v>
      </c>
    </row>
    <row r="20" spans="1:10" ht="13.5">
      <c r="A20" s="41"/>
      <c r="B20" s="14"/>
      <c r="C20" s="14"/>
      <c r="D20" s="14"/>
      <c r="E20" s="14"/>
      <c r="F20" s="14"/>
      <c r="G20" s="15"/>
      <c r="H20" s="14"/>
      <c r="I20" s="16"/>
      <c r="J20" s="77"/>
    </row>
    <row r="21" spans="1:10" ht="13.5">
      <c r="A21" s="41" t="s">
        <v>114</v>
      </c>
      <c r="B21" s="14"/>
      <c r="C21" s="14"/>
      <c r="D21" s="14"/>
      <c r="E21" s="14"/>
      <c r="F21" s="14"/>
      <c r="G21" s="15"/>
      <c r="H21" s="14"/>
      <c r="I21" s="16"/>
      <c r="J21" s="77"/>
    </row>
    <row r="22" spans="1:10" ht="13.5">
      <c r="A22" s="41" t="s">
        <v>136</v>
      </c>
      <c r="B22" s="14">
        <v>39592</v>
      </c>
      <c r="C22" s="14">
        <v>715472</v>
      </c>
      <c r="D22" s="14">
        <v>0</v>
      </c>
      <c r="E22" s="14">
        <v>0</v>
      </c>
      <c r="F22" s="14">
        <v>-100019</v>
      </c>
      <c r="G22" s="15"/>
      <c r="H22" s="14">
        <v>-573127</v>
      </c>
      <c r="I22" s="16">
        <v>0</v>
      </c>
      <c r="J22" s="77">
        <f>SUM(B22:I22)</f>
        <v>81918</v>
      </c>
    </row>
    <row r="23" spans="1:10" ht="13.5">
      <c r="A23" s="41"/>
      <c r="B23" s="14"/>
      <c r="C23" s="14"/>
      <c r="D23" s="14"/>
      <c r="E23" s="14"/>
      <c r="F23" s="14"/>
      <c r="G23" s="15"/>
      <c r="H23" s="14"/>
      <c r="I23" s="16"/>
      <c r="J23" s="77"/>
    </row>
    <row r="24" spans="1:10" ht="13.5">
      <c r="A24" s="41" t="s">
        <v>52</v>
      </c>
      <c r="B24" s="14"/>
      <c r="C24" s="14"/>
      <c r="D24" s="15"/>
      <c r="E24" s="15"/>
      <c r="F24" s="16"/>
      <c r="G24" s="16"/>
      <c r="H24" s="16"/>
      <c r="I24" s="15"/>
      <c r="J24" s="77"/>
    </row>
    <row r="25" spans="1:12" ht="13.5">
      <c r="A25" s="41" t="s">
        <v>61</v>
      </c>
      <c r="B25" s="7">
        <v>0</v>
      </c>
      <c r="C25" s="7">
        <v>0</v>
      </c>
      <c r="D25" s="7">
        <v>1913</v>
      </c>
      <c r="E25" s="7">
        <v>0</v>
      </c>
      <c r="F25" s="78">
        <v>0</v>
      </c>
      <c r="G25" s="78"/>
      <c r="H25" s="78">
        <v>0</v>
      </c>
      <c r="I25" s="7">
        <v>0</v>
      </c>
      <c r="J25" s="7">
        <f>SUM(B25:I25)</f>
        <v>1913</v>
      </c>
      <c r="L25" s="22"/>
    </row>
    <row r="26" spans="1:10" ht="13.5">
      <c r="A26" s="42"/>
      <c r="B26" s="14"/>
      <c r="C26" s="14"/>
      <c r="D26" s="14"/>
      <c r="E26" s="14"/>
      <c r="F26" s="77"/>
      <c r="G26" s="77"/>
      <c r="H26" s="77"/>
      <c r="I26" s="14"/>
      <c r="J26" s="14"/>
    </row>
    <row r="27" spans="1:13" ht="14.25" thickBot="1">
      <c r="A27" s="62" t="s">
        <v>132</v>
      </c>
      <c r="B27" s="63">
        <f aca="true" t="shared" si="0" ref="B27:J27">SUM(B14:B25)</f>
        <v>152253</v>
      </c>
      <c r="C27" s="63">
        <f t="shared" si="0"/>
        <v>2039770</v>
      </c>
      <c r="D27" s="63">
        <f t="shared" si="0"/>
        <v>-55809</v>
      </c>
      <c r="E27" s="63">
        <f t="shared" si="0"/>
        <v>28120</v>
      </c>
      <c r="F27" s="63">
        <f t="shared" si="0"/>
        <v>211963</v>
      </c>
      <c r="G27" s="63">
        <f t="shared" si="0"/>
        <v>0</v>
      </c>
      <c r="H27" s="63">
        <f t="shared" si="0"/>
        <v>350107</v>
      </c>
      <c r="I27" s="63">
        <f t="shared" si="0"/>
        <v>1025356</v>
      </c>
      <c r="J27" s="63">
        <f t="shared" si="0"/>
        <v>3751760</v>
      </c>
      <c r="L27" s="61"/>
      <c r="M27" s="61"/>
    </row>
    <row r="28" spans="1:8" ht="14.25" thickTop="1">
      <c r="A28" s="62"/>
      <c r="B28" s="64"/>
      <c r="C28" s="64"/>
      <c r="D28" s="64"/>
      <c r="E28" s="64"/>
      <c r="F28" s="79"/>
      <c r="G28" s="64"/>
      <c r="H28" s="16"/>
    </row>
    <row r="29" spans="1:12" ht="13.5">
      <c r="A29" s="41"/>
      <c r="B29" s="15"/>
      <c r="C29" s="15"/>
      <c r="D29" s="15"/>
      <c r="E29" s="15"/>
      <c r="F29" s="16"/>
      <c r="G29" s="16"/>
      <c r="H29" s="16"/>
      <c r="I29" s="15"/>
      <c r="J29" s="16"/>
      <c r="K29" s="15"/>
      <c r="L29" s="22"/>
    </row>
    <row r="30" spans="1:12" ht="13.5">
      <c r="A30" s="41"/>
      <c r="B30" s="15"/>
      <c r="C30" s="15"/>
      <c r="D30" s="15"/>
      <c r="E30" s="15"/>
      <c r="F30" s="16"/>
      <c r="G30" s="16"/>
      <c r="H30" s="16"/>
      <c r="I30" s="15"/>
      <c r="J30" s="16"/>
      <c r="K30" s="15"/>
      <c r="L30" s="22"/>
    </row>
    <row r="31" spans="1:12" ht="13.5">
      <c r="A31" s="41"/>
      <c r="C31" s="61"/>
      <c r="F31" s="79"/>
      <c r="G31" s="64"/>
      <c r="H31" s="79"/>
      <c r="I31" s="61"/>
      <c r="J31" s="5"/>
      <c r="L31" s="61"/>
    </row>
    <row r="32" spans="1:10" ht="13.5">
      <c r="A32" s="41" t="s">
        <v>112</v>
      </c>
      <c r="B32" s="15">
        <v>112661</v>
      </c>
      <c r="C32" s="15">
        <v>1324298</v>
      </c>
      <c r="D32" s="15">
        <v>-51493</v>
      </c>
      <c r="E32" s="15">
        <v>28120</v>
      </c>
      <c r="F32" s="15">
        <v>311101</v>
      </c>
      <c r="G32" s="15"/>
      <c r="H32" s="15">
        <v>923234</v>
      </c>
      <c r="I32" s="15">
        <v>455962</v>
      </c>
      <c r="J32" s="14">
        <f>SUM(B32:I32)</f>
        <v>3103883</v>
      </c>
    </row>
    <row r="33" spans="1:10" ht="13.5">
      <c r="A33" s="41"/>
      <c r="B33" s="15"/>
      <c r="C33" s="15"/>
      <c r="D33" s="15"/>
      <c r="E33" s="15"/>
      <c r="F33" s="15"/>
      <c r="G33" s="15"/>
      <c r="I33" s="15"/>
      <c r="J33" s="15"/>
    </row>
    <row r="34" spans="1:10" ht="13.5">
      <c r="A34" s="41" t="s">
        <v>134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/>
      <c r="H34" s="7">
        <v>0</v>
      </c>
      <c r="I34" s="7">
        <v>-6762</v>
      </c>
      <c r="J34" s="7">
        <f>SUM(B34:I34)</f>
        <v>-6762</v>
      </c>
    </row>
    <row r="35" spans="1:10" ht="13.5">
      <c r="A35" s="41"/>
      <c r="B35" s="15"/>
      <c r="C35" s="15"/>
      <c r="D35" s="15"/>
      <c r="E35" s="15"/>
      <c r="F35" s="15"/>
      <c r="G35" s="15"/>
      <c r="H35" s="15"/>
      <c r="I35" s="15"/>
      <c r="J35" s="15"/>
    </row>
    <row r="36" spans="1:10" ht="13.5">
      <c r="A36" s="41" t="s">
        <v>135</v>
      </c>
      <c r="B36" s="15">
        <f>SUM(B32:B34)</f>
        <v>112661</v>
      </c>
      <c r="C36" s="15">
        <f>SUM(C32:C34)</f>
        <v>1324298</v>
      </c>
      <c r="D36" s="15">
        <f>SUM(D32:D34)</f>
        <v>-51493</v>
      </c>
      <c r="E36" s="15">
        <f>SUM(E32:E34)</f>
        <v>28120</v>
      </c>
      <c r="F36" s="15">
        <f>SUM(F32:F34)</f>
        <v>311101</v>
      </c>
      <c r="G36" s="15"/>
      <c r="H36" s="15">
        <f>SUM(H32:H34)</f>
        <v>923234</v>
      </c>
      <c r="I36" s="15">
        <f>SUM(I32:I34)</f>
        <v>449200</v>
      </c>
      <c r="J36" s="15">
        <f>SUM(J32:J34)</f>
        <v>3097121</v>
      </c>
    </row>
    <row r="37" spans="1:10" ht="13.5">
      <c r="A37" s="41"/>
      <c r="B37" s="15"/>
      <c r="C37" s="15"/>
      <c r="D37" s="15"/>
      <c r="E37" s="15"/>
      <c r="F37" s="15"/>
      <c r="G37" s="15"/>
      <c r="I37" s="15"/>
      <c r="J37" s="15"/>
    </row>
    <row r="38" spans="1:10" ht="13.5">
      <c r="A38" s="41" t="s">
        <v>64</v>
      </c>
      <c r="B38" s="15"/>
      <c r="C38" s="15"/>
      <c r="D38" s="15"/>
      <c r="E38" s="15"/>
      <c r="F38" s="15"/>
      <c r="G38" s="15"/>
      <c r="H38" s="15"/>
      <c r="I38" s="15"/>
      <c r="J38" s="15"/>
    </row>
    <row r="39" spans="1:10" ht="13.5">
      <c r="A39" s="41" t="s">
        <v>88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/>
      <c r="H39" s="16">
        <v>0</v>
      </c>
      <c r="I39" s="16">
        <f>'Income statement '!H39</f>
        <v>290805</v>
      </c>
      <c r="J39" s="14">
        <f>SUM(B39:I39)</f>
        <v>290805</v>
      </c>
    </row>
    <row r="40" spans="1:10" ht="13.5">
      <c r="A40" s="41"/>
      <c r="B40" s="14"/>
      <c r="C40" s="14"/>
      <c r="D40" s="14"/>
      <c r="E40" s="14"/>
      <c r="F40" s="14"/>
      <c r="G40" s="15"/>
      <c r="H40" s="16"/>
      <c r="I40" s="16"/>
      <c r="J40" s="14"/>
    </row>
    <row r="41" spans="1:10" ht="13.5">
      <c r="A41" s="41" t="s">
        <v>116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5"/>
      <c r="H41" s="14">
        <v>0</v>
      </c>
      <c r="I41" s="16">
        <v>-46867</v>
      </c>
      <c r="J41" s="14">
        <f>SUM(B41:I41)</f>
        <v>-46867</v>
      </c>
    </row>
    <row r="42" spans="1:10" ht="13.5">
      <c r="A42" s="41"/>
      <c r="B42" s="14"/>
      <c r="C42" s="14"/>
      <c r="D42" s="14"/>
      <c r="E42" s="14"/>
      <c r="F42" s="14"/>
      <c r="G42" s="15"/>
      <c r="H42" s="16"/>
      <c r="I42" s="14"/>
      <c r="J42" s="14"/>
    </row>
    <row r="43" spans="1:10" ht="13.5">
      <c r="A43" s="41" t="s">
        <v>114</v>
      </c>
      <c r="B43" s="14"/>
      <c r="C43" s="14"/>
      <c r="D43" s="14"/>
      <c r="E43" s="14"/>
      <c r="F43" s="14"/>
      <c r="G43" s="15"/>
      <c r="H43" s="16"/>
      <c r="I43" s="14"/>
      <c r="J43" s="14"/>
    </row>
    <row r="44" spans="1:10" ht="13.5">
      <c r="A44" s="41" t="s">
        <v>123</v>
      </c>
      <c r="B44" s="14">
        <v>0</v>
      </c>
      <c r="C44" s="14">
        <v>0</v>
      </c>
      <c r="D44" s="14">
        <v>0</v>
      </c>
      <c r="E44" s="14">
        <v>0</v>
      </c>
      <c r="F44" s="14">
        <v>881</v>
      </c>
      <c r="G44" s="15"/>
      <c r="H44" s="14">
        <v>0</v>
      </c>
      <c r="I44" s="16">
        <v>0</v>
      </c>
      <c r="J44" s="14">
        <f>SUM(B44:I44)</f>
        <v>881</v>
      </c>
    </row>
    <row r="45" spans="1:10" ht="13.5">
      <c r="A45" s="41"/>
      <c r="B45" s="14"/>
      <c r="C45" s="14"/>
      <c r="D45" s="14"/>
      <c r="E45" s="14"/>
      <c r="F45" s="14"/>
      <c r="G45" s="15"/>
      <c r="H45" s="16"/>
      <c r="I45" s="14"/>
      <c r="J45" s="14"/>
    </row>
    <row r="46" spans="1:10" ht="13.5">
      <c r="A46" s="41" t="s">
        <v>52</v>
      </c>
      <c r="B46" s="14"/>
      <c r="C46" s="14"/>
      <c r="D46" s="15"/>
      <c r="E46" s="15"/>
      <c r="F46" s="15"/>
      <c r="G46" s="15"/>
      <c r="H46" s="15"/>
      <c r="I46" s="15"/>
      <c r="J46" s="14"/>
    </row>
    <row r="47" spans="1:10" ht="13.5">
      <c r="A47" s="41" t="s">
        <v>61</v>
      </c>
      <c r="B47" s="7">
        <v>0</v>
      </c>
      <c r="C47" s="7">
        <v>0</v>
      </c>
      <c r="D47" s="7">
        <v>-6229</v>
      </c>
      <c r="E47" s="7">
        <v>0</v>
      </c>
      <c r="F47" s="7">
        <v>0</v>
      </c>
      <c r="G47" s="7"/>
      <c r="H47" s="7">
        <v>0</v>
      </c>
      <c r="I47" s="7">
        <v>0</v>
      </c>
      <c r="J47" s="7">
        <f>SUM(B47:I47)</f>
        <v>-6229</v>
      </c>
    </row>
    <row r="48" spans="1:10" ht="13.5">
      <c r="A48" s="42"/>
      <c r="B48" s="14"/>
      <c r="C48" s="14"/>
      <c r="D48" s="14"/>
      <c r="E48" s="14"/>
      <c r="F48" s="14"/>
      <c r="G48" s="14"/>
      <c r="H48" s="14"/>
      <c r="I48" s="14"/>
      <c r="J48" s="14"/>
    </row>
    <row r="49" spans="1:13" ht="14.25" thickBot="1">
      <c r="A49" s="62" t="s">
        <v>133</v>
      </c>
      <c r="B49" s="63">
        <f>SUM(B36:B47)</f>
        <v>112661</v>
      </c>
      <c r="C49" s="63">
        <f>SUM(C36:C47)</f>
        <v>1324298</v>
      </c>
      <c r="D49" s="63">
        <f>SUM(D36:D47)</f>
        <v>-57722</v>
      </c>
      <c r="E49" s="63">
        <f>SUM(E36:E47)</f>
        <v>28120</v>
      </c>
      <c r="F49" s="63">
        <f>SUM(F36:F47)</f>
        <v>311982</v>
      </c>
      <c r="G49" s="63"/>
      <c r="H49" s="63">
        <f>SUM(H36:H47)</f>
        <v>923234</v>
      </c>
      <c r="I49" s="63">
        <f>SUM(I36:I47)</f>
        <v>693138</v>
      </c>
      <c r="J49" s="63">
        <f>SUM(J36:J47)</f>
        <v>3335711</v>
      </c>
      <c r="L49" s="61"/>
      <c r="M49" s="61"/>
    </row>
    <row r="50" spans="1:5" ht="14.25" thickTop="1">
      <c r="A50" s="62"/>
      <c r="B50" s="64"/>
      <c r="C50" s="64"/>
      <c r="D50" s="64"/>
      <c r="E50" s="64"/>
    </row>
    <row r="54" ht="13.5">
      <c r="A54" s="41" t="s">
        <v>111</v>
      </c>
    </row>
    <row r="55" ht="13.5">
      <c r="A55" s="41" t="s">
        <v>76</v>
      </c>
    </row>
    <row r="56" ht="13.5">
      <c r="A56" s="3" t="s">
        <v>77</v>
      </c>
    </row>
    <row r="85" ht="13.5">
      <c r="A85" s="74" t="s">
        <v>96</v>
      </c>
    </row>
    <row r="86" ht="13.5">
      <c r="A86" s="74"/>
    </row>
  </sheetData>
  <mergeCells count="2">
    <mergeCell ref="C6:F6"/>
    <mergeCell ref="H6:I6"/>
  </mergeCells>
  <printOptions/>
  <pageMargins left="0.75" right="0.25" top="1" bottom="0.5" header="0.5" footer="0.25"/>
  <pageSetup horizontalDpi="600" verticalDpi="600" orientation="portrait" paperSize="9" scale="70" r:id="rId2"/>
  <headerFooter alignWithMargins="0">
    <oddHeader xml:space="preserve">&amp;L&amp;"Courier New,Regular"&amp;12&amp;UMMC Corporation Berhad (30245-H)                                                    Page 3 of 19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4.00390625" style="80" customWidth="1"/>
    <col min="2" max="2" width="2.57421875" style="80" customWidth="1"/>
    <col min="3" max="3" width="71.57421875" style="73" customWidth="1"/>
    <col min="4" max="4" width="13.28125" style="84" customWidth="1"/>
    <col min="5" max="5" width="3.00390625" style="73" customWidth="1"/>
    <col min="6" max="6" width="13.28125" style="84" customWidth="1"/>
    <col min="7" max="7" width="9.140625" style="73" customWidth="1"/>
    <col min="8" max="8" width="10.140625" style="73" bestFit="1" customWidth="1"/>
    <col min="9" max="16384" width="9.140625" style="73" customWidth="1"/>
  </cols>
  <sheetData>
    <row r="1" spans="1:6" s="87" customFormat="1" ht="19.5">
      <c r="A1" s="85" t="s">
        <v>139</v>
      </c>
      <c r="B1" s="86"/>
      <c r="D1" s="88"/>
      <c r="F1" s="88"/>
    </row>
    <row r="2" spans="1:6" s="87" customFormat="1" ht="19.5">
      <c r="A2" s="85" t="s">
        <v>131</v>
      </c>
      <c r="B2" s="86"/>
      <c r="D2" s="88"/>
      <c r="F2" s="88"/>
    </row>
    <row r="3" spans="1:6" s="87" customFormat="1" ht="13.5" customHeight="1">
      <c r="A3" s="85"/>
      <c r="B3" s="86"/>
      <c r="D3" s="88"/>
      <c r="F3" s="88"/>
    </row>
    <row r="4" spans="1:6" s="87" customFormat="1" ht="13.5">
      <c r="A4" s="86"/>
      <c r="B4" s="86"/>
      <c r="D4" s="58" t="s">
        <v>129</v>
      </c>
      <c r="F4" s="58" t="s">
        <v>128</v>
      </c>
    </row>
    <row r="5" spans="1:6" s="87" customFormat="1" ht="13.5">
      <c r="A5" s="86"/>
      <c r="B5" s="86"/>
      <c r="D5" s="58" t="s">
        <v>66</v>
      </c>
      <c r="F5" s="58" t="s">
        <v>66</v>
      </c>
    </row>
    <row r="6" spans="1:6" ht="13.5">
      <c r="A6" s="86"/>
      <c r="D6" s="89" t="s">
        <v>127</v>
      </c>
      <c r="F6" s="89" t="s">
        <v>100</v>
      </c>
    </row>
    <row r="7" spans="1:6" ht="13.5">
      <c r="A7" s="90"/>
      <c r="B7" s="90"/>
      <c r="C7" s="91"/>
      <c r="D7" s="58" t="s">
        <v>7</v>
      </c>
      <c r="F7" s="58" t="s">
        <v>7</v>
      </c>
    </row>
    <row r="8" spans="1:6" ht="13.5">
      <c r="A8" s="90"/>
      <c r="B8" s="90"/>
      <c r="C8" s="91"/>
      <c r="D8" s="58" t="s">
        <v>82</v>
      </c>
      <c r="F8" s="58" t="s">
        <v>82</v>
      </c>
    </row>
    <row r="9" spans="1:3" ht="13.5">
      <c r="A9" s="92" t="s">
        <v>68</v>
      </c>
      <c r="B9" s="90"/>
      <c r="C9" s="91"/>
    </row>
    <row r="10" spans="1:6" ht="13.5">
      <c r="A10" s="80" t="s">
        <v>17</v>
      </c>
      <c r="D10" s="21">
        <f>'Income statement '!F29</f>
        <v>614811</v>
      </c>
      <c r="F10" s="21">
        <f>'Income statement '!H29</f>
        <v>458910</v>
      </c>
    </row>
    <row r="11" spans="1:6" ht="13.5">
      <c r="A11" s="80" t="s">
        <v>40</v>
      </c>
      <c r="D11" s="21"/>
      <c r="F11" s="21"/>
    </row>
    <row r="12" spans="2:6" ht="13.5">
      <c r="B12" s="80" t="s">
        <v>18</v>
      </c>
      <c r="D12" s="22">
        <v>16119</v>
      </c>
      <c r="F12" s="22">
        <v>79320</v>
      </c>
    </row>
    <row r="13" spans="2:6" ht="13.5">
      <c r="B13" s="80" t="s">
        <v>35</v>
      </c>
      <c r="D13" s="22">
        <v>165452</v>
      </c>
      <c r="F13" s="22">
        <v>176947</v>
      </c>
    </row>
    <row r="14" spans="2:6" ht="13.5">
      <c r="B14" s="80" t="s">
        <v>36</v>
      </c>
      <c r="D14" s="22">
        <v>-11252</v>
      </c>
      <c r="F14" s="22">
        <v>-8096</v>
      </c>
    </row>
    <row r="15" spans="2:6" ht="13.5">
      <c r="B15" s="80" t="s">
        <v>117</v>
      </c>
      <c r="D15" s="22">
        <v>-10681</v>
      </c>
      <c r="F15" s="22">
        <v>-23681</v>
      </c>
    </row>
    <row r="16" spans="2:6" ht="13.5">
      <c r="B16" s="80" t="s">
        <v>94</v>
      </c>
      <c r="D16" s="35">
        <v>-241800</v>
      </c>
      <c r="F16" s="35">
        <v>-252793</v>
      </c>
    </row>
    <row r="17" spans="4:6" ht="13.5">
      <c r="D17" s="22"/>
      <c r="F17" s="22"/>
    </row>
    <row r="18" spans="1:6" ht="13.5">
      <c r="A18" s="80" t="s">
        <v>41</v>
      </c>
      <c r="D18" s="21">
        <f>SUM(D10:D16)</f>
        <v>532649</v>
      </c>
      <c r="F18" s="21">
        <f>SUM(F10:F16)</f>
        <v>430607</v>
      </c>
    </row>
    <row r="19" ht="13.5">
      <c r="A19" s="80" t="s">
        <v>42</v>
      </c>
    </row>
    <row r="20" spans="2:6" ht="13.5">
      <c r="B20" s="80" t="s">
        <v>19</v>
      </c>
      <c r="D20" s="21">
        <v>1777</v>
      </c>
      <c r="F20" s="21">
        <v>14447</v>
      </c>
    </row>
    <row r="21" spans="2:6" ht="13.5">
      <c r="B21" s="80" t="s">
        <v>87</v>
      </c>
      <c r="D21" s="35">
        <v>68698</v>
      </c>
      <c r="F21" s="35">
        <v>-2812</v>
      </c>
    </row>
    <row r="22" spans="4:6" ht="13.5">
      <c r="D22" s="22"/>
      <c r="F22" s="22"/>
    </row>
    <row r="23" spans="1:6" ht="13.5">
      <c r="A23" s="80" t="s">
        <v>73</v>
      </c>
      <c r="D23" s="21">
        <f>SUM(D18:D21)</f>
        <v>603124</v>
      </c>
      <c r="F23" s="21">
        <f>SUM(F18:F21)</f>
        <v>442242</v>
      </c>
    </row>
    <row r="24" spans="1:6" ht="13.5">
      <c r="A24" s="80" t="s">
        <v>20</v>
      </c>
      <c r="D24" s="35">
        <v>-23065</v>
      </c>
      <c r="F24" s="35">
        <v>-5298</v>
      </c>
    </row>
    <row r="25" spans="4:6" ht="13.5">
      <c r="D25" s="21"/>
      <c r="F25" s="21"/>
    </row>
    <row r="26" spans="1:6" ht="13.5">
      <c r="A26" s="86" t="s">
        <v>121</v>
      </c>
      <c r="D26" s="93">
        <f>SUM(D23:D24)</f>
        <v>580059</v>
      </c>
      <c r="F26" s="93">
        <f>SUM(F23:F24)</f>
        <v>436944</v>
      </c>
    </row>
    <row r="27" spans="4:6" ht="13.5">
      <c r="D27" s="21"/>
      <c r="F27" s="21"/>
    </row>
    <row r="28" spans="1:6" ht="13.5">
      <c r="A28" s="86" t="s">
        <v>69</v>
      </c>
      <c r="D28" s="21"/>
      <c r="F28" s="21"/>
    </row>
    <row r="29" spans="1:6" ht="13.5">
      <c r="A29" s="80" t="s">
        <v>124</v>
      </c>
      <c r="D29" s="21">
        <v>0</v>
      </c>
      <c r="F29" s="21">
        <v>-8123</v>
      </c>
    </row>
    <row r="30" spans="1:6" ht="13.5">
      <c r="A30" s="80" t="s">
        <v>142</v>
      </c>
      <c r="D30" s="21">
        <v>0</v>
      </c>
      <c r="F30" s="21">
        <v>1126</v>
      </c>
    </row>
    <row r="31" spans="1:6" ht="13.5">
      <c r="A31" s="80" t="s">
        <v>39</v>
      </c>
      <c r="D31" s="21">
        <v>-464862</v>
      </c>
      <c r="F31" s="21">
        <v>-252748</v>
      </c>
    </row>
    <row r="32" spans="1:6" ht="13.5">
      <c r="A32" s="80" t="s">
        <v>125</v>
      </c>
      <c r="D32" s="21">
        <v>-105000</v>
      </c>
      <c r="F32" s="21">
        <v>0</v>
      </c>
    </row>
    <row r="33" spans="1:6" ht="13.5">
      <c r="A33" s="80" t="s">
        <v>38</v>
      </c>
      <c r="D33" s="21">
        <v>2052</v>
      </c>
      <c r="F33" s="21">
        <v>29340</v>
      </c>
    </row>
    <row r="34" spans="1:6" ht="13.5">
      <c r="A34" s="80" t="s">
        <v>83</v>
      </c>
      <c r="D34" s="21">
        <v>323707</v>
      </c>
      <c r="F34" s="21">
        <v>174443</v>
      </c>
    </row>
    <row r="35" spans="1:6" ht="13.5">
      <c r="A35" s="80" t="s">
        <v>22</v>
      </c>
      <c r="D35" s="21">
        <v>11252</v>
      </c>
      <c r="F35" s="21">
        <v>8096</v>
      </c>
    </row>
    <row r="36" spans="1:6" ht="13.5">
      <c r="A36" s="80" t="s">
        <v>37</v>
      </c>
      <c r="D36" s="22">
        <v>71511</v>
      </c>
      <c r="F36" s="22">
        <v>88217</v>
      </c>
    </row>
    <row r="37" spans="1:6" ht="13.5">
      <c r="A37" s="80" t="s">
        <v>120</v>
      </c>
      <c r="D37" s="35">
        <v>-533</v>
      </c>
      <c r="F37" s="35">
        <v>0</v>
      </c>
    </row>
    <row r="38" spans="4:6" ht="13.5">
      <c r="D38" s="22"/>
      <c r="F38" s="22"/>
    </row>
    <row r="39" spans="1:6" ht="13.5">
      <c r="A39" s="86" t="s">
        <v>89</v>
      </c>
      <c r="D39" s="93">
        <f>SUM(D29:D38)</f>
        <v>-161873</v>
      </c>
      <c r="F39" s="93">
        <f>SUM(F29:F37)</f>
        <v>40351</v>
      </c>
    </row>
    <row r="40" spans="1:6" ht="13.5">
      <c r="A40" s="86"/>
      <c r="B40" s="86"/>
      <c r="D40" s="21"/>
      <c r="F40" s="21"/>
    </row>
    <row r="41" spans="1:6" ht="13.5">
      <c r="A41" s="86" t="s">
        <v>70</v>
      </c>
      <c r="D41" s="21"/>
      <c r="F41" s="21"/>
    </row>
    <row r="42" spans="1:6" ht="13.5">
      <c r="A42" s="80" t="s">
        <v>71</v>
      </c>
      <c r="D42" s="21">
        <v>322720</v>
      </c>
      <c r="F42" s="21">
        <v>225103</v>
      </c>
    </row>
    <row r="43" spans="1:6" ht="13.5">
      <c r="A43" s="80" t="s">
        <v>95</v>
      </c>
      <c r="D43" s="21">
        <v>-529479</v>
      </c>
      <c r="F43" s="22">
        <v>-358026</v>
      </c>
    </row>
    <row r="44" spans="1:6" ht="13.5">
      <c r="A44" s="80" t="s">
        <v>143</v>
      </c>
      <c r="D44" s="21">
        <v>30000</v>
      </c>
      <c r="F44" s="22">
        <v>0</v>
      </c>
    </row>
    <row r="45" spans="1:6" ht="13.5">
      <c r="A45" s="80" t="s">
        <v>144</v>
      </c>
      <c r="D45" s="21">
        <v>67000</v>
      </c>
      <c r="F45" s="22">
        <v>0</v>
      </c>
    </row>
    <row r="46" spans="1:6" ht="13.5">
      <c r="A46" s="80" t="s">
        <v>118</v>
      </c>
      <c r="D46" s="21">
        <v>-48670</v>
      </c>
      <c r="F46" s="22">
        <v>-46867</v>
      </c>
    </row>
    <row r="47" spans="1:6" ht="13.5">
      <c r="A47" s="80" t="s">
        <v>119</v>
      </c>
      <c r="D47" s="21">
        <v>-8507</v>
      </c>
      <c r="F47" s="22">
        <v>-5500</v>
      </c>
    </row>
    <row r="48" spans="1:6" ht="13.5">
      <c r="A48" s="80" t="s">
        <v>21</v>
      </c>
      <c r="D48" s="35">
        <v>-165452</v>
      </c>
      <c r="F48" s="35">
        <v>-176947</v>
      </c>
    </row>
    <row r="49" spans="4:6" ht="13.5">
      <c r="D49" s="21"/>
      <c r="F49" s="21"/>
    </row>
    <row r="50" spans="1:6" ht="13.5">
      <c r="A50" s="86" t="s">
        <v>90</v>
      </c>
      <c r="D50" s="93">
        <f>SUM(D42:D49)</f>
        <v>-332388</v>
      </c>
      <c r="F50" s="93">
        <f>SUM(F42:F49)</f>
        <v>-362237</v>
      </c>
    </row>
    <row r="51" spans="1:6" ht="13.5">
      <c r="A51" s="86"/>
      <c r="B51" s="86"/>
      <c r="D51" s="21"/>
      <c r="F51" s="21"/>
    </row>
    <row r="52" spans="1:6" ht="13.5">
      <c r="A52" s="80" t="s">
        <v>91</v>
      </c>
      <c r="D52" s="21">
        <f>D26+D39+D50</f>
        <v>85798</v>
      </c>
      <c r="F52" s="21">
        <f>F26+F39+F50</f>
        <v>115058</v>
      </c>
    </row>
    <row r="53" spans="1:6" ht="13.5">
      <c r="A53" s="80" t="s">
        <v>72</v>
      </c>
      <c r="D53" s="21">
        <v>1913</v>
      </c>
      <c r="F53" s="21">
        <v>-6229</v>
      </c>
    </row>
    <row r="54" spans="1:6" ht="13.5">
      <c r="A54" s="80" t="s">
        <v>140</v>
      </c>
      <c r="D54" s="35">
        <v>358313</v>
      </c>
      <c r="F54" s="35">
        <v>249484</v>
      </c>
    </row>
    <row r="55" spans="4:6" ht="13.5">
      <c r="D55" s="22"/>
      <c r="F55" s="22"/>
    </row>
    <row r="56" spans="1:8" ht="14.25" thickBot="1">
      <c r="A56" s="86" t="s">
        <v>141</v>
      </c>
      <c r="D56" s="94">
        <f>SUM(D52:D54)</f>
        <v>446024</v>
      </c>
      <c r="F56" s="94">
        <f>SUM(F52:F54)</f>
        <v>358313</v>
      </c>
      <c r="H56" s="96"/>
    </row>
    <row r="57" spans="1:6" ht="14.25" thickTop="1">
      <c r="A57" s="92"/>
      <c r="B57" s="92"/>
      <c r="C57" s="95"/>
      <c r="D57" s="21"/>
      <c r="F57" s="21"/>
    </row>
    <row r="58" spans="1:6" ht="13.5">
      <c r="A58" s="92" t="s">
        <v>43</v>
      </c>
      <c r="B58" s="92"/>
      <c r="C58" s="95"/>
      <c r="D58" s="21"/>
      <c r="F58" s="21"/>
    </row>
    <row r="59" spans="1:6" ht="13.5">
      <c r="A59" s="92"/>
      <c r="B59" s="90" t="s">
        <v>44</v>
      </c>
      <c r="C59" s="95"/>
      <c r="D59" s="21">
        <f>447509</f>
        <v>447509</v>
      </c>
      <c r="F59" s="21">
        <v>362444</v>
      </c>
    </row>
    <row r="60" spans="1:6" ht="13.5">
      <c r="A60" s="92"/>
      <c r="B60" s="90" t="s">
        <v>92</v>
      </c>
      <c r="C60" s="95"/>
      <c r="D60" s="21">
        <v>-235</v>
      </c>
      <c r="F60" s="21">
        <v>-4109</v>
      </c>
    </row>
    <row r="61" spans="1:6" ht="13.5">
      <c r="A61" s="92"/>
      <c r="B61" s="90" t="s">
        <v>93</v>
      </c>
      <c r="C61" s="95"/>
      <c r="D61" s="22">
        <v>-22</v>
      </c>
      <c r="F61" s="21">
        <v>-22</v>
      </c>
    </row>
    <row r="62" spans="1:6" ht="12.75" customHeight="1">
      <c r="A62" s="92"/>
      <c r="B62" s="90" t="s">
        <v>113</v>
      </c>
      <c r="C62" s="95"/>
      <c r="D62" s="35">
        <v>-1228</v>
      </c>
      <c r="F62" s="35">
        <v>0</v>
      </c>
    </row>
    <row r="63" spans="1:6" ht="13.5">
      <c r="A63" s="92"/>
      <c r="B63" s="90"/>
      <c r="C63" s="95"/>
      <c r="D63" s="22"/>
      <c r="E63" s="96"/>
      <c r="F63" s="22"/>
    </row>
    <row r="64" spans="1:6" ht="14.25" thickBot="1">
      <c r="A64" s="92"/>
      <c r="B64" s="90"/>
      <c r="C64" s="95"/>
      <c r="D64" s="94">
        <f>SUM(D59:D62)</f>
        <v>446024</v>
      </c>
      <c r="F64" s="94">
        <f>SUM(F59:F62)</f>
        <v>358313</v>
      </c>
    </row>
    <row r="65" spans="1:6" ht="14.25" thickTop="1">
      <c r="A65" s="92"/>
      <c r="B65" s="90"/>
      <c r="C65" s="95"/>
      <c r="D65" s="97"/>
      <c r="E65" s="96"/>
      <c r="F65" s="97"/>
    </row>
    <row r="66" spans="1:6" ht="13.5">
      <c r="A66" s="92"/>
      <c r="B66" s="90"/>
      <c r="C66" s="95"/>
      <c r="F66" s="97"/>
    </row>
    <row r="67" spans="1:6" ht="13.5">
      <c r="A67" s="92"/>
      <c r="B67" s="90"/>
      <c r="C67" s="95"/>
      <c r="D67" s="97"/>
      <c r="F67" s="97"/>
    </row>
    <row r="68" spans="1:6" ht="13.5">
      <c r="A68" s="98" t="s">
        <v>96</v>
      </c>
      <c r="B68" s="90"/>
      <c r="C68" s="95"/>
      <c r="D68" s="97"/>
      <c r="F68" s="97"/>
    </row>
    <row r="69" spans="1:6" ht="13.5">
      <c r="A69" s="98"/>
      <c r="B69" s="90"/>
      <c r="C69" s="95"/>
      <c r="D69" s="97"/>
      <c r="F69" s="97"/>
    </row>
    <row r="85" ht="13.5">
      <c r="D85" s="97"/>
    </row>
  </sheetData>
  <printOptions/>
  <pageMargins left="0.75" right="0.5" top="1" bottom="0.5" header="0.5" footer="0.25"/>
  <pageSetup fitToHeight="1" fitToWidth="1" horizontalDpi="600" verticalDpi="600" orientation="portrait" paperSize="9" scale="77" r:id="rId2"/>
  <headerFooter alignWithMargins="0">
    <oddHeader>&amp;L&amp;"Courier New,Regular"&amp;12&amp;UMMC Corporation Berhad (30245-H)                                  Page 4 of 19 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Norhashidah Mohd Mustamil</cp:lastModifiedBy>
  <cp:lastPrinted>2006-02-27T09:30:26Z</cp:lastPrinted>
  <dcterms:created xsi:type="dcterms:W3CDTF">2001-05-23T03:51:52Z</dcterms:created>
  <dcterms:modified xsi:type="dcterms:W3CDTF">2006-02-27T09:31:38Z</dcterms:modified>
  <cp:category/>
  <cp:version/>
  <cp:contentType/>
  <cp:contentStatus/>
</cp:coreProperties>
</file>